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240" windowHeight="12075" activeTab="13"/>
  </bookViews>
  <sheets>
    <sheet name="С-95" sheetId="1" r:id="rId1"/>
    <sheet name="Ст-Д13а" sheetId="5" r:id="rId2"/>
    <sheet name="Г-19" sheetId="7" r:id="rId3"/>
    <sheet name="К-21" sheetId="8" r:id="rId4"/>
    <sheet name="Г-21" sheetId="10" r:id="rId5"/>
    <sheet name="К-25" sheetId="11" r:id="rId6"/>
    <sheet name="К-31А" sheetId="12" r:id="rId7"/>
    <sheet name="К-27А" sheetId="14" r:id="rId8"/>
    <sheet name="К-27" sheetId="16" r:id="rId9"/>
    <sheet name="К-47" sheetId="17" r:id="rId10"/>
    <sheet name="К-49" sheetId="18" r:id="rId11"/>
    <sheet name="Кр-162" sheetId="19" r:id="rId12"/>
    <sheet name="Кр-172" sheetId="20" r:id="rId13"/>
    <sheet name="А-8" sheetId="22" r:id="rId14"/>
    <sheet name="К-45" sheetId="23" r:id="rId15"/>
    <sheet name="Р-7" sheetId="24" r:id="rId16"/>
  </sheets>
  <calcPr calcId="125725" calcOnSave="0"/>
</workbook>
</file>

<file path=xl/calcChain.xml><?xml version="1.0" encoding="utf-8"?>
<calcChain xmlns="http://schemas.openxmlformats.org/spreadsheetml/2006/main">
  <c r="D40" i="24"/>
  <c r="D13"/>
  <c r="D29"/>
  <c r="D24"/>
  <c r="D9"/>
  <c r="D42" i="23"/>
  <c r="D25"/>
  <c r="D14"/>
  <c r="D31"/>
  <c r="D9"/>
  <c r="D42" i="22"/>
  <c r="D31"/>
  <c r="D26"/>
  <c r="D14"/>
  <c r="D9"/>
  <c r="C23" i="18"/>
  <c r="D23" i="5"/>
  <c r="C14" i="19"/>
  <c r="D15" i="11"/>
  <c r="D15" i="8"/>
  <c r="C8" i="20" l="1"/>
  <c r="C23"/>
  <c r="C27"/>
  <c r="C13"/>
  <c r="C8" i="19"/>
  <c r="C26"/>
  <c r="C8" i="18"/>
  <c r="C12"/>
  <c r="C14" i="17"/>
  <c r="C8"/>
  <c r="C27"/>
  <c r="C8" i="16"/>
  <c r="C24"/>
  <c r="C13"/>
  <c r="D9" i="11"/>
  <c r="D8" i="8"/>
  <c r="D28" i="5"/>
  <c r="D32"/>
  <c r="D14"/>
  <c r="D9"/>
  <c r="D23" i="7"/>
  <c r="D14"/>
  <c r="D30"/>
  <c r="D9"/>
  <c r="D25" i="1"/>
  <c r="D27" i="11"/>
  <c r="D27" i="8"/>
  <c r="D26" i="12"/>
  <c r="D14"/>
  <c r="D9"/>
  <c r="D24" i="10"/>
  <c r="D14"/>
  <c r="D9"/>
  <c r="D30" i="1"/>
  <c r="D16"/>
  <c r="D11"/>
  <c r="D37" i="12" l="1"/>
  <c r="D43" i="5"/>
  <c r="C36" i="18"/>
  <c r="C38" i="17"/>
  <c r="C37" i="19"/>
  <c r="C38" i="20"/>
  <c r="D35" i="10"/>
  <c r="D38" i="8"/>
  <c r="D41" i="7"/>
  <c r="D41" i="1"/>
  <c r="C35" i="16"/>
  <c r="D38" i="11"/>
  <c r="D25" i="14"/>
  <c r="D14"/>
  <c r="D9"/>
  <c r="D37" l="1"/>
</calcChain>
</file>

<file path=xl/sharedStrings.xml><?xml version="1.0" encoding="utf-8"?>
<sst xmlns="http://schemas.openxmlformats.org/spreadsheetml/2006/main" count="644" uniqueCount="124">
  <si>
    <t>Почтовые услуги</t>
  </si>
  <si>
    <t>Юридические услуги</t>
  </si>
  <si>
    <t>Работы  по договорам подряда (асфальтирование)</t>
  </si>
  <si>
    <t>Сведения о доходах, полученных в 2015г. за оказание услуг по управлению по ул.Костычева, д. 27А</t>
  </si>
  <si>
    <t>Заработная плата сотрудников</t>
  </si>
  <si>
    <t>Налоги с з/пл</t>
  </si>
  <si>
    <t>Услуги по вывозу ТБО</t>
  </si>
  <si>
    <t>Сантехнические материалы</t>
  </si>
  <si>
    <t>Заработная плата специалистов,занятых на техн экспл. дома</t>
  </si>
  <si>
    <t>Затраты аварийной службы</t>
  </si>
  <si>
    <t>Прочие услуги (изготовл ключей,доставка материалов и пр.)</t>
  </si>
  <si>
    <t>Материалы  для МОП и техн экспл.дома</t>
  </si>
  <si>
    <t xml:space="preserve"> Налоги с з/пл</t>
  </si>
  <si>
    <t>Уборка придомовой и внутридомовой территории :</t>
  </si>
  <si>
    <t>Материалы (быт. химия, инвентарь)</t>
  </si>
  <si>
    <t>Материальные расходы (канцтовары,организ раб мест)</t>
  </si>
  <si>
    <t>Сервисные, информац услуги</t>
  </si>
  <si>
    <t>Услуги тел связи</t>
  </si>
  <si>
    <t>Транспортные расходы</t>
  </si>
  <si>
    <t>Расходы по текущему ремонту дома:</t>
  </si>
  <si>
    <t>Прочие расходы (услуги банка)</t>
  </si>
  <si>
    <t>Сведения о доходах, полученных в 2015г. за оказание услуг по управлению по ул.Советская 95</t>
  </si>
  <si>
    <t>Сведения о доходах, полученных в 2015г. за оказание услуг по управлению по ул.Горбатова, д.21</t>
  </si>
  <si>
    <t>Сведения о доходах, полученных в 2015г. за оказание услуг по управлению по ул.Костычева, 21</t>
  </si>
  <si>
    <t>Сведения о доходах, полученных в 2015г. за оказание услуг по управлению по ул.Костычева, д. 25</t>
  </si>
  <si>
    <t>Заработная плата сотрудников,вкл налоги с з/пл</t>
  </si>
  <si>
    <t>Материалы  для МОП,общестроит работ  и техн экспл.дома</t>
  </si>
  <si>
    <t>Страхование лифтов</t>
  </si>
  <si>
    <t>ТО лифтов</t>
  </si>
  <si>
    <t>Затраты диспетчерской,аварийной служб</t>
  </si>
  <si>
    <t>Материалы д/кровельных работ</t>
  </si>
  <si>
    <t>Техническое освид. лифтов</t>
  </si>
  <si>
    <t>Услуги спецтехники</t>
  </si>
  <si>
    <t>Уборка придомовой    и внутридомовой территории :</t>
  </si>
  <si>
    <t>Работы по оцинкованию</t>
  </si>
  <si>
    <t>Работы по ремонту кровли</t>
  </si>
  <si>
    <t>Затраты аварийной, диспетчерской служб</t>
  </si>
  <si>
    <t>Уборка придомовой и    внутридомовой территории :</t>
  </si>
  <si>
    <t>Доп расходы (услуги по вывозу мусора -услуги сторонней организации)</t>
  </si>
  <si>
    <t>Прочие услуги сторонних организаций (изготовл.ключей, доставка материалов и пр.)</t>
  </si>
  <si>
    <t>Услуги спецтехники (кронирование деревьев)</t>
  </si>
  <si>
    <t>Затраты аварийной,диспетчерской служб</t>
  </si>
  <si>
    <t>Сведения о доходах, полученных в 2015г. за оказание услуг по управлению по ул.Костычева, д. 27</t>
  </si>
  <si>
    <t>Работы  по ремонту кровли:</t>
  </si>
  <si>
    <t>Техническое обслуживание газовых сетей</t>
  </si>
  <si>
    <t>Расходы по содержанию и эксплуатации лифтов:</t>
  </si>
  <si>
    <t>Сведения о доходах, полученных в 2015г. за оказание услуг по управлению  ул.Горбатова, 19</t>
  </si>
  <si>
    <t>Сведения о доходах, полученных в 2015г. за оказание услуг по управлению по ул.Костычева, д.31А</t>
  </si>
  <si>
    <t>Сведения о доходах, полученных в 2015г. за оказание услуг по управлению по ул.Костычева, д. 47</t>
  </si>
  <si>
    <t>Поверка счетчиков</t>
  </si>
  <si>
    <t>Работа по договорам подряда (асфальтирование)</t>
  </si>
  <si>
    <t>Техническое обследование</t>
  </si>
  <si>
    <t>Прочие услуги стронних организаций (изготовл ключей,доставка материалов,услуги спецтехники  и пр.)</t>
  </si>
  <si>
    <t>Сведения о доходах, полученных в 2015г. за оказание услуг по управлению по ул.Костычева, д. 49</t>
  </si>
  <si>
    <t>Сведения о доходах, полученных в 2015г. за оказание услуг по управлению по ул.Красноармейской, д.172</t>
  </si>
  <si>
    <t>Сведения о доходах, полученных в 2015г. за оказание услуг по управлению по ул.Красноармейской, д.162</t>
  </si>
  <si>
    <t>Техн обследование</t>
  </si>
  <si>
    <t>Ремонт подъездных козырьков</t>
  </si>
  <si>
    <t>Ремонтные работы кровли и козырьков</t>
  </si>
  <si>
    <t>Ремонтные работы (восстановл вент канал)</t>
  </si>
  <si>
    <t>Сведения о доходах и расходах на оказание услуг по управлению д.13 А по ул.Станке-Димитрова в 2015 году</t>
  </si>
  <si>
    <t>руб.</t>
  </si>
  <si>
    <t>Расходы по обеспечению матер-техн базы УК</t>
  </si>
  <si>
    <t>Расходы на управленческие услуги и обслуживание:</t>
  </si>
  <si>
    <t>Заработная плата: админ. аппарат,бухгалтерия,расчетная группа,паспорт.стол</t>
  </si>
  <si>
    <t>Содержание помещения (аренда,коммун. услуги)</t>
  </si>
  <si>
    <t>ИТОГО РАСХОДЫ:</t>
  </si>
  <si>
    <t xml:space="preserve">Оплачено </t>
  </si>
  <si>
    <t>Задолженность на 01.01.2015 год</t>
  </si>
  <si>
    <t>Оплачено</t>
  </si>
  <si>
    <t>Задолженность на 31.12.2015 год</t>
  </si>
  <si>
    <t>Материальные расходы (канцтовары,организ. раб. мест)</t>
  </si>
  <si>
    <t>Заработная плата специалистов,занятых на техн. экспл. дома</t>
  </si>
  <si>
    <t>Расходы по обеспечению матер.-техн. базы УК</t>
  </si>
  <si>
    <t>Расходы на управленческие услуги и обслуживание</t>
  </si>
  <si>
    <t>Сервисные, информац. услуги</t>
  </si>
  <si>
    <t>Содержание помещения (аренда,комму.н услуги)</t>
  </si>
  <si>
    <t>Материалы  для МОП,общестроит. работ  и техн. экспл.дома</t>
  </si>
  <si>
    <t>Прочие услуги стронних организаций (изготовл. ключей,доставка материалов,услуги спецтехники  и пр.)</t>
  </si>
  <si>
    <t>Услуги тел. связи</t>
  </si>
  <si>
    <t>Материалы  для МОП,общестроит работ  и техн. экспл.дома</t>
  </si>
  <si>
    <t>Материалы  для МОП и техн. экспл.дома</t>
  </si>
  <si>
    <t>Прочие услуги (изготовл. ключей,доставка материалов и пр.)</t>
  </si>
  <si>
    <t>Прочие услуги (изготовл. ключей,доставка материалов,спецтехника  и пр.)</t>
  </si>
  <si>
    <t>Задолженность на 01.01.2015 г.</t>
  </si>
  <si>
    <t>Задолженность на 31.12.2015 г.</t>
  </si>
  <si>
    <t>Прочие услуги (изготовл. ключей,доставка материалов,услуги спецтехники и пр.)</t>
  </si>
  <si>
    <t>Заработная плата: админ. аппарат,бухгалтерия,расчетная групп,паспорт.стол</t>
  </si>
  <si>
    <t>Материалы  для МОП,общестроит. работ  и техн экспл.дома</t>
  </si>
  <si>
    <t>Техническое  обслед. дома</t>
  </si>
  <si>
    <t>Прочие услуги стронних организаций (изготовл. ключей,доставка материалов и пр.)</t>
  </si>
  <si>
    <t>Материальные расходы (канцтовары,организ. раб.мест)</t>
  </si>
  <si>
    <t>Доп. расходы (услуги по вывозу мусора -услуги сторонней организации)</t>
  </si>
  <si>
    <t>Доходы по статье "содержание  и текущий ремонт"</t>
  </si>
  <si>
    <t xml:space="preserve">       Задолженность на 01.01.2015 год</t>
  </si>
  <si>
    <t xml:space="preserve">       Начислено к оплате (доход)</t>
  </si>
  <si>
    <t>НАЧИСЛЕННЫЕ ДОХОДЫ:</t>
  </si>
  <si>
    <t>Расходы по статье "содержание и текущий ремонт"</t>
  </si>
  <si>
    <t>Основные средства (инструмент, инвентарь для специалистов и прочее)</t>
  </si>
  <si>
    <t>Расходы по ремонту основных средств</t>
  </si>
  <si>
    <t>Расходы на содержание и эксплуатацию лифтов</t>
  </si>
  <si>
    <t>Расходы на ремонт кровли:</t>
  </si>
  <si>
    <t xml:space="preserve">       Оплачено</t>
  </si>
  <si>
    <t xml:space="preserve">       Задолженность на 31.12.2015 год</t>
  </si>
  <si>
    <t>Начислено к оплате (доход)</t>
  </si>
  <si>
    <t>Расходы ро ремонту основных средств</t>
  </si>
  <si>
    <t>Ремонт лифтов</t>
  </si>
  <si>
    <t>Расходы  по ремонту кровли:</t>
  </si>
  <si>
    <t>Доходы по статье "содержание и текущий ремонт"</t>
  </si>
  <si>
    <t>Заработная плата: админ. аппарат.,бухгалтерия,расчетная группа,паспорт.стол</t>
  </si>
  <si>
    <t xml:space="preserve"> Доходы по статье "содержание  и текущий ремонт"</t>
  </si>
  <si>
    <t>Основные средства (инструмент,  инвентарь для специалистов и прочее)</t>
  </si>
  <si>
    <t>Основные средства (инстркмент,  инвентарь для специалистов и прочее)</t>
  </si>
  <si>
    <t xml:space="preserve">Начислено к оплате (доход) </t>
  </si>
  <si>
    <t>Сведения о доходах, полученных в 2015г. за оказание услуг по управлению по ул.Авиационная 8</t>
  </si>
  <si>
    <t>Кровельные работы</t>
  </si>
  <si>
    <t>Провеока общедомовых ПУ (счетчиков)</t>
  </si>
  <si>
    <t>Работы по договорам подряда (асфальтирование)</t>
  </si>
  <si>
    <t>Техническое освид. Лифтов</t>
  </si>
  <si>
    <t>Сведения о доходах, полученных в 2015г. за оказание услуг по управлению  ул.Костычева, д.45</t>
  </si>
  <si>
    <t>проверка общедомовых ПУ (счетчиков)</t>
  </si>
  <si>
    <t>Сведения о доходах, полученных в 2015г. за оказание услуг по управлению по ул.Рославльская 7</t>
  </si>
  <si>
    <t>Ремонтные работы лифт</t>
  </si>
  <si>
    <t>Техническое обслуживание пожарной сигнализации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</si>
</sst>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3F2F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Arial"/>
      <family val="2"/>
    </font>
    <font>
      <sz val="12"/>
      <color theme="1"/>
      <name val="Georgia"/>
      <family val="1"/>
      <charset val="204"/>
    </font>
    <font>
      <b/>
      <sz val="12"/>
      <color theme="1"/>
      <name val="Georgia"/>
      <family val="1"/>
      <charset val="204"/>
    </font>
    <font>
      <b/>
      <sz val="12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rgb="FF003F2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CC8BD"/>
      </right>
      <top/>
      <bottom style="thin">
        <color rgb="FFACC8BD"/>
      </bottom>
      <diagonal/>
    </border>
    <border>
      <left style="thin">
        <color rgb="FFACC8BD"/>
      </left>
      <right style="medium">
        <color indexed="64"/>
      </right>
      <top/>
      <bottom style="thin">
        <color rgb="FFACC8BD"/>
      </bottom>
      <diagonal/>
    </border>
    <border>
      <left style="medium">
        <color indexed="64"/>
      </left>
      <right style="thin">
        <color rgb="FFACC8BD"/>
      </right>
      <top style="medium">
        <color indexed="64"/>
      </top>
      <bottom style="medium">
        <color indexed="64"/>
      </bottom>
      <diagonal/>
    </border>
    <border>
      <left style="thin">
        <color rgb="FFACC8BD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CC8BD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ACC8BD"/>
      </bottom>
      <diagonal/>
    </border>
    <border>
      <left/>
      <right style="medium">
        <color indexed="64"/>
      </right>
      <top style="thin">
        <color rgb="FFACC8BD"/>
      </top>
      <bottom style="thin">
        <color rgb="FFACC8B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ACC8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medium">
        <color indexed="64"/>
      </right>
      <top style="thin">
        <color rgb="FFACC8BD"/>
      </top>
      <bottom/>
      <diagonal/>
    </border>
    <border>
      <left/>
      <right style="medium">
        <color indexed="64"/>
      </right>
      <top style="thin">
        <color rgb="FFACC8BD"/>
      </top>
      <bottom/>
      <diagonal/>
    </border>
    <border>
      <left style="medium">
        <color indexed="64"/>
      </left>
      <right style="thin">
        <color rgb="FFACC8BD"/>
      </right>
      <top style="medium">
        <color indexed="64"/>
      </top>
      <bottom/>
      <diagonal/>
    </border>
    <border>
      <left style="thin">
        <color rgb="FFACC8BD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ACC8BD"/>
      </right>
      <top/>
      <bottom style="medium">
        <color indexed="64"/>
      </bottom>
      <diagonal/>
    </border>
    <border>
      <left style="thin">
        <color rgb="FFACC8BD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ACC8BD"/>
      </top>
      <bottom style="thin">
        <color rgb="FFACC8BD"/>
      </bottom>
      <diagonal/>
    </border>
    <border>
      <left style="medium">
        <color indexed="64"/>
      </left>
      <right/>
      <top style="thin">
        <color rgb="FFACC8BD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4" fontId="0" fillId="0" borderId="0" xfId="0" applyNumberFormat="1"/>
    <xf numFmtId="4" fontId="0" fillId="0" borderId="0" xfId="0" applyNumberFormat="1" applyFont="1" applyBorder="1"/>
    <xf numFmtId="4" fontId="1" fillId="0" borderId="0" xfId="0" applyNumberFormat="1" applyFont="1" applyBorder="1"/>
    <xf numFmtId="0" fontId="8" fillId="0" borderId="0" xfId="0" applyFont="1"/>
    <xf numFmtId="4" fontId="0" fillId="0" borderId="0" xfId="0" applyNumberFormat="1" applyBorder="1"/>
    <xf numFmtId="4" fontId="1" fillId="0" borderId="0" xfId="0" applyNumberFormat="1" applyFont="1"/>
    <xf numFmtId="4" fontId="4" fillId="0" borderId="20" xfId="0" applyNumberFormat="1" applyFont="1" applyFill="1" applyBorder="1" applyAlignment="1">
      <alignment horizontal="right" vertical="top" wrapText="1"/>
    </xf>
    <xf numFmtId="4" fontId="4" fillId="0" borderId="29" xfId="0" applyNumberFormat="1" applyFont="1" applyFill="1" applyBorder="1" applyAlignment="1">
      <alignment horizontal="right" vertical="top" wrapText="1"/>
    </xf>
    <xf numFmtId="4" fontId="3" fillId="0" borderId="30" xfId="0" applyNumberFormat="1" applyFont="1" applyFill="1" applyBorder="1" applyAlignment="1">
      <alignment horizontal="right" vertical="top" wrapText="1"/>
    </xf>
    <xf numFmtId="4" fontId="3" fillId="0" borderId="37" xfId="0" applyNumberFormat="1" applyFont="1" applyFill="1" applyBorder="1" applyAlignment="1">
      <alignment horizontal="right" vertical="top" wrapText="1"/>
    </xf>
    <xf numFmtId="4" fontId="3" fillId="0" borderId="26" xfId="0" applyNumberFormat="1" applyFont="1" applyFill="1" applyBorder="1" applyAlignment="1">
      <alignment horizontal="right" vertical="top" wrapText="1"/>
    </xf>
    <xf numFmtId="4" fontId="4" fillId="0" borderId="24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left" wrapText="1"/>
    </xf>
    <xf numFmtId="4" fontId="2" fillId="0" borderId="0" xfId="0" applyNumberFormat="1" applyFont="1" applyFill="1" applyBorder="1" applyAlignment="1">
      <alignment horizontal="right"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4" fontId="1" fillId="0" borderId="0" xfId="0" applyNumberFormat="1" applyFont="1" applyFill="1" applyBorder="1"/>
    <xf numFmtId="4" fontId="4" fillId="0" borderId="26" xfId="0" applyNumberFormat="1" applyFont="1" applyFill="1" applyBorder="1" applyAlignment="1">
      <alignment horizontal="right" vertical="top" wrapText="1"/>
    </xf>
    <xf numFmtId="4" fontId="5" fillId="0" borderId="22" xfId="0" applyNumberFormat="1" applyFont="1" applyFill="1" applyBorder="1" applyAlignment="1">
      <alignment horizontal="right" vertical="top" wrapText="1"/>
    </xf>
    <xf numFmtId="4" fontId="5" fillId="0" borderId="26" xfId="0" applyNumberFormat="1" applyFont="1" applyFill="1" applyBorder="1" applyAlignment="1">
      <alignment horizontal="right" vertical="top" wrapText="1"/>
    </xf>
    <xf numFmtId="0" fontId="0" fillId="2" borderId="0" xfId="0" applyFill="1"/>
    <xf numFmtId="0" fontId="11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wrapText="1"/>
    </xf>
    <xf numFmtId="4" fontId="3" fillId="0" borderId="22" xfId="0" applyNumberFormat="1" applyFont="1" applyFill="1" applyBorder="1" applyAlignment="1">
      <alignment horizontal="right" vertical="top" wrapText="1"/>
    </xf>
    <xf numFmtId="4" fontId="4" fillId="0" borderId="22" xfId="0" applyNumberFormat="1" applyFont="1" applyFill="1" applyBorder="1" applyAlignment="1">
      <alignment horizontal="right" vertical="top" wrapText="1"/>
    </xf>
    <xf numFmtId="0" fontId="6" fillId="0" borderId="0" xfId="0" applyFont="1" applyBorder="1" applyAlignment="1">
      <alignment horizontal="left"/>
    </xf>
    <xf numFmtId="0" fontId="0" fillId="0" borderId="0" xfId="0" applyBorder="1" applyAlignment="1"/>
    <xf numFmtId="0" fontId="6" fillId="0" borderId="0" xfId="0" applyFont="1" applyBorder="1" applyAlignment="1">
      <alignment horizontal="left" wrapText="1"/>
    </xf>
    <xf numFmtId="0" fontId="10" fillId="2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10" fillId="2" borderId="0" xfId="0" applyFont="1" applyFill="1" applyAlignment="1">
      <alignment horizontal="left" vertical="top"/>
    </xf>
    <xf numFmtId="4" fontId="4" fillId="0" borderId="11" xfId="0" applyNumberFormat="1" applyFont="1" applyFill="1" applyBorder="1" applyAlignment="1">
      <alignment horizontal="right" vertical="top" wrapText="1"/>
    </xf>
    <xf numFmtId="4" fontId="4" fillId="0" borderId="31" xfId="0" applyNumberFormat="1" applyFont="1" applyFill="1" applyBorder="1" applyAlignment="1">
      <alignment horizontal="right" vertical="top" wrapText="1"/>
    </xf>
    <xf numFmtId="4" fontId="3" fillId="0" borderId="17" xfId="0" applyNumberFormat="1" applyFont="1" applyFill="1" applyBorder="1" applyAlignment="1">
      <alignment horizontal="right" vertical="top" wrapText="1"/>
    </xf>
    <xf numFmtId="4" fontId="3" fillId="0" borderId="18" xfId="0" applyNumberFormat="1" applyFont="1" applyFill="1" applyBorder="1" applyAlignment="1">
      <alignment horizontal="right" vertical="top" wrapText="1"/>
    </xf>
    <xf numFmtId="4" fontId="3" fillId="0" borderId="34" xfId="0" applyNumberFormat="1" applyFont="1" applyFill="1" applyBorder="1" applyAlignment="1">
      <alignment horizontal="right" vertical="top" wrapText="1"/>
    </xf>
    <xf numFmtId="4" fontId="3" fillId="0" borderId="9" xfId="0" applyNumberFormat="1" applyFont="1" applyFill="1" applyBorder="1" applyAlignment="1">
      <alignment horizontal="right" vertical="top" wrapText="1"/>
    </xf>
    <xf numFmtId="4" fontId="15" fillId="0" borderId="20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4" fontId="14" fillId="0" borderId="20" xfId="0" applyNumberFormat="1" applyFont="1" applyFill="1" applyBorder="1" applyAlignment="1">
      <alignment horizontal="center" vertical="top" wrapText="1"/>
    </xf>
    <xf numFmtId="4" fontId="1" fillId="0" borderId="26" xfId="0" applyNumberFormat="1" applyFont="1" applyFill="1" applyBorder="1"/>
    <xf numFmtId="4" fontId="18" fillId="0" borderId="1" xfId="0" applyNumberFormat="1" applyFont="1" applyBorder="1"/>
    <xf numFmtId="4" fontId="18" fillId="0" borderId="10" xfId="0" applyNumberFormat="1" applyFont="1" applyBorder="1"/>
    <xf numFmtId="0" fontId="19" fillId="0" borderId="33" xfId="0" applyFont="1" applyBorder="1" applyAlignment="1">
      <alignment horizontal="center"/>
    </xf>
    <xf numFmtId="4" fontId="21" fillId="0" borderId="1" xfId="0" applyNumberFormat="1" applyFont="1" applyBorder="1"/>
    <xf numFmtId="4" fontId="21" fillId="0" borderId="0" xfId="0" applyNumberFormat="1" applyFont="1" applyBorder="1"/>
    <xf numFmtId="4" fontId="18" fillId="0" borderId="33" xfId="0" applyNumberFormat="1" applyFont="1" applyBorder="1"/>
    <xf numFmtId="0" fontId="7" fillId="0" borderId="11" xfId="0" applyFont="1" applyBorder="1" applyAlignment="1">
      <alignment horizontal="center"/>
    </xf>
    <xf numFmtId="4" fontId="18" fillId="0" borderId="31" xfId="0" applyNumberFormat="1" applyFont="1" applyBorder="1"/>
    <xf numFmtId="4" fontId="18" fillId="0" borderId="17" xfId="0" applyNumberFormat="1" applyFont="1" applyBorder="1"/>
    <xf numFmtId="4" fontId="18" fillId="0" borderId="18" xfId="0" applyNumberFormat="1" applyFont="1" applyBorder="1"/>
    <xf numFmtId="0" fontId="21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right" wrapText="1"/>
    </xf>
    <xf numFmtId="4" fontId="17" fillId="0" borderId="31" xfId="0" applyNumberFormat="1" applyFont="1" applyBorder="1"/>
    <xf numFmtId="4" fontId="17" fillId="0" borderId="17" xfId="0" applyNumberFormat="1" applyFont="1" applyBorder="1"/>
    <xf numFmtId="4" fontId="17" fillId="0" borderId="18" xfId="0" applyNumberFormat="1" applyFont="1" applyBorder="1"/>
    <xf numFmtId="4" fontId="22" fillId="0" borderId="20" xfId="0" applyNumberFormat="1" applyFont="1" applyFill="1" applyBorder="1" applyAlignment="1">
      <alignment horizontal="center" vertical="top" wrapText="1"/>
    </xf>
    <xf numFmtId="4" fontId="12" fillId="0" borderId="20" xfId="0" applyNumberFormat="1" applyFont="1" applyFill="1" applyBorder="1" applyAlignment="1">
      <alignment horizontal="center" vertical="top" wrapText="1"/>
    </xf>
    <xf numFmtId="4" fontId="21" fillId="0" borderId="0" xfId="0" applyNumberFormat="1" applyFont="1"/>
    <xf numFmtId="4" fontId="18" fillId="0" borderId="0" xfId="0" applyNumberFormat="1" applyFont="1"/>
    <xf numFmtId="0" fontId="21" fillId="0" borderId="0" xfId="0" applyFont="1"/>
    <xf numFmtId="0" fontId="20" fillId="0" borderId="0" xfId="0" applyFont="1"/>
    <xf numFmtId="0" fontId="21" fillId="0" borderId="3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7" fillId="0" borderId="31" xfId="0" applyFont="1" applyBorder="1"/>
    <xf numFmtId="0" fontId="20" fillId="0" borderId="0" xfId="0" applyFont="1" applyBorder="1"/>
    <xf numFmtId="0" fontId="21" fillId="0" borderId="0" xfId="0" applyFont="1" applyBorder="1"/>
    <xf numFmtId="0" fontId="18" fillId="0" borderId="31" xfId="0" applyFont="1" applyBorder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center" wrapText="1"/>
    </xf>
    <xf numFmtId="0" fontId="21" fillId="0" borderId="11" xfId="0" applyFont="1" applyBorder="1"/>
    <xf numFmtId="4" fontId="18" fillId="0" borderId="18" xfId="0" applyNumberFormat="1" applyFont="1" applyBorder="1" applyAlignment="1">
      <alignment horizontal="right"/>
    </xf>
    <xf numFmtId="0" fontId="18" fillId="0" borderId="1" xfId="0" applyFont="1" applyBorder="1" applyAlignment="1">
      <alignment horizontal="right" wrapText="1"/>
    </xf>
    <xf numFmtId="0" fontId="21" fillId="0" borderId="21" xfId="0" applyFont="1" applyBorder="1" applyAlignment="1">
      <alignment horizontal="center" wrapText="1"/>
    </xf>
    <xf numFmtId="4" fontId="18" fillId="0" borderId="0" xfId="0" applyNumberFormat="1" applyFont="1" applyBorder="1"/>
    <xf numFmtId="4" fontId="1" fillId="0" borderId="0" xfId="0" applyNumberFormat="1" applyFont="1" applyBorder="1" applyAlignment="1"/>
    <xf numFmtId="0" fontId="21" fillId="0" borderId="11" xfId="0" applyFont="1" applyBorder="1" applyAlignment="1">
      <alignment horizontal="center"/>
    </xf>
    <xf numFmtId="4" fontId="17" fillId="0" borderId="10" xfId="0" applyNumberFormat="1" applyFont="1" applyBorder="1"/>
    <xf numFmtId="2" fontId="5" fillId="0" borderId="26" xfId="0" applyNumberFormat="1" applyFont="1" applyFill="1" applyBorder="1" applyAlignment="1">
      <alignment horizontal="right" vertical="top" wrapText="1"/>
    </xf>
    <xf numFmtId="2" fontId="5" fillId="0" borderId="22" xfId="0" applyNumberFormat="1" applyFont="1" applyFill="1" applyBorder="1" applyAlignment="1">
      <alignment horizontal="right" vertical="top" wrapText="1"/>
    </xf>
    <xf numFmtId="2" fontId="4" fillId="0" borderId="24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2" fontId="0" fillId="0" borderId="0" xfId="0" applyNumberFormat="1" applyFont="1" applyBorder="1"/>
    <xf numFmtId="0" fontId="18" fillId="0" borderId="1" xfId="0" applyFont="1" applyBorder="1"/>
    <xf numFmtId="4" fontId="1" fillId="0" borderId="10" xfId="0" applyNumberFormat="1" applyFont="1" applyBorder="1"/>
    <xf numFmtId="4" fontId="17" fillId="0" borderId="0" xfId="0" applyNumberFormat="1" applyFont="1" applyBorder="1"/>
    <xf numFmtId="0" fontId="17" fillId="0" borderId="0" xfId="0" applyFont="1" applyBorder="1"/>
    <xf numFmtId="0" fontId="17" fillId="0" borderId="0" xfId="0" applyFont="1" applyBorder="1" applyAlignment="1">
      <alignment horizontal="left" indent="2"/>
    </xf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 applyAlignment="1">
      <alignment horizontal="right"/>
    </xf>
    <xf numFmtId="0" fontId="8" fillId="0" borderId="0" xfId="0" applyFont="1" applyBorder="1"/>
    <xf numFmtId="0" fontId="21" fillId="0" borderId="1" xfId="0" applyFont="1" applyBorder="1"/>
    <xf numFmtId="0" fontId="18" fillId="0" borderId="6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7" fillId="0" borderId="23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26" xfId="0" applyFont="1" applyBorder="1" applyAlignment="1">
      <alignment horizontal="left"/>
    </xf>
    <xf numFmtId="0" fontId="17" fillId="0" borderId="27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3" fillId="0" borderId="40" xfId="0" applyFont="1" applyFill="1" applyBorder="1" applyAlignment="1">
      <alignment horizontal="left" vertical="top" wrapText="1" indent="3"/>
    </xf>
    <xf numFmtId="0" fontId="3" fillId="0" borderId="41" xfId="0" applyFont="1" applyFill="1" applyBorder="1" applyAlignment="1">
      <alignment horizontal="left" vertical="top" wrapText="1" indent="3"/>
    </xf>
    <xf numFmtId="0" fontId="3" fillId="0" borderId="35" xfId="0" applyFont="1" applyFill="1" applyBorder="1" applyAlignment="1">
      <alignment horizontal="left" vertical="top" wrapText="1" indent="3"/>
    </xf>
    <xf numFmtId="0" fontId="3" fillId="0" borderId="36" xfId="0" applyFont="1" applyFill="1" applyBorder="1" applyAlignment="1">
      <alignment horizontal="left" vertical="top" wrapText="1" indent="3"/>
    </xf>
    <xf numFmtId="0" fontId="4" fillId="0" borderId="23" xfId="0" applyFont="1" applyFill="1" applyBorder="1" applyAlignment="1">
      <alignment horizontal="left" vertical="top" wrapText="1" indent="2"/>
    </xf>
    <xf numFmtId="0" fontId="4" fillId="0" borderId="24" xfId="0" applyFont="1" applyFill="1" applyBorder="1" applyAlignment="1">
      <alignment horizontal="left" vertical="top" wrapText="1" indent="2"/>
    </xf>
    <xf numFmtId="0" fontId="3" fillId="0" borderId="25" xfId="0" applyFont="1" applyFill="1" applyBorder="1" applyAlignment="1">
      <alignment horizontal="left" vertical="top" indent="3"/>
    </xf>
    <xf numFmtId="0" fontId="0" fillId="0" borderId="26" xfId="0" applyBorder="1" applyAlignment="1">
      <alignment horizontal="left" vertical="top" indent="3"/>
    </xf>
    <xf numFmtId="0" fontId="9" fillId="0" borderId="19" xfId="0" applyFont="1" applyFill="1" applyBorder="1" applyAlignment="1">
      <alignment horizontal="left" vertical="top" wrapText="1" indent="3"/>
    </xf>
    <xf numFmtId="0" fontId="1" fillId="0" borderId="20" xfId="0" applyFont="1" applyBorder="1" applyAlignment="1">
      <alignment horizontal="left" vertical="top" wrapText="1" indent="3"/>
    </xf>
    <xf numFmtId="0" fontId="6" fillId="0" borderId="7" xfId="0" applyFont="1" applyBorder="1" applyAlignment="1">
      <alignment horizontal="center" wrapText="1"/>
    </xf>
    <xf numFmtId="0" fontId="4" fillId="0" borderId="38" xfId="0" applyFont="1" applyFill="1" applyBorder="1" applyAlignment="1">
      <alignment horizontal="left" vertical="top" wrapText="1" indent="2"/>
    </xf>
    <xf numFmtId="0" fontId="5" fillId="0" borderId="39" xfId="0" applyFont="1" applyFill="1" applyBorder="1" applyAlignment="1">
      <alignment horizontal="left" vertical="top" wrapText="1" indent="2"/>
    </xf>
    <xf numFmtId="0" fontId="16" fillId="0" borderId="19" xfId="0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left" vertical="top" wrapText="1" indent="3"/>
    </xf>
    <xf numFmtId="0" fontId="3" fillId="0" borderId="26" xfId="0" applyFont="1" applyFill="1" applyBorder="1" applyAlignment="1">
      <alignment horizontal="left" vertical="top" wrapText="1" indent="3"/>
    </xf>
    <xf numFmtId="0" fontId="3" fillId="0" borderId="25" xfId="0" applyNumberFormat="1" applyFont="1" applyFill="1" applyBorder="1" applyAlignment="1">
      <alignment horizontal="left" vertical="top" indent="3"/>
    </xf>
    <xf numFmtId="0" fontId="5" fillId="0" borderId="25" xfId="0" applyFont="1" applyFill="1" applyBorder="1" applyAlignment="1">
      <alignment horizontal="left" vertical="top" wrapText="1" indent="2"/>
    </xf>
    <xf numFmtId="0" fontId="0" fillId="0" borderId="26" xfId="0" applyBorder="1" applyAlignment="1">
      <alignment horizontal="left" vertical="top" wrapText="1" indent="2"/>
    </xf>
    <xf numFmtId="0" fontId="5" fillId="0" borderId="27" xfId="0" applyFont="1" applyFill="1" applyBorder="1" applyAlignment="1">
      <alignment horizontal="left" vertical="top" wrapText="1" indent="2"/>
    </xf>
    <xf numFmtId="0" fontId="5" fillId="0" borderId="22" xfId="0" applyFont="1" applyFill="1" applyBorder="1" applyAlignment="1">
      <alignment horizontal="left" vertical="top" wrapText="1" indent="2"/>
    </xf>
    <xf numFmtId="0" fontId="4" fillId="0" borderId="19" xfId="0" applyFont="1" applyFill="1" applyBorder="1" applyAlignment="1">
      <alignment horizontal="left" vertical="top" indent="2"/>
    </xf>
    <xf numFmtId="0" fontId="1" fillId="0" borderId="20" xfId="0" applyFont="1" applyBorder="1" applyAlignment="1">
      <alignment horizontal="left" vertical="top" indent="2"/>
    </xf>
    <xf numFmtId="0" fontId="3" fillId="0" borderId="32" xfId="0" applyFont="1" applyFill="1" applyBorder="1" applyAlignment="1">
      <alignment horizontal="left" vertical="top" wrapText="1" indent="3"/>
    </xf>
    <xf numFmtId="0" fontId="3" fillId="0" borderId="16" xfId="0" applyFont="1" applyFill="1" applyBorder="1" applyAlignment="1">
      <alignment horizontal="left" vertical="top" wrapText="1" indent="3"/>
    </xf>
    <xf numFmtId="0" fontId="3" fillId="0" borderId="12" xfId="0" applyFont="1" applyFill="1" applyBorder="1" applyAlignment="1">
      <alignment horizontal="left" vertical="top" wrapText="1" indent="3"/>
    </xf>
    <xf numFmtId="0" fontId="3" fillId="0" borderId="13" xfId="0" applyFont="1" applyFill="1" applyBorder="1" applyAlignment="1">
      <alignment horizontal="left" vertical="top" wrapText="1" indent="3"/>
    </xf>
    <xf numFmtId="0" fontId="3" fillId="0" borderId="25" xfId="0" applyNumberFormat="1" applyFont="1" applyFill="1" applyBorder="1" applyAlignment="1">
      <alignment horizontal="left" vertical="top" wrapText="1" indent="3"/>
    </xf>
    <xf numFmtId="0" fontId="0" fillId="0" borderId="26" xfId="0" applyNumberFormat="1" applyFill="1" applyBorder="1" applyAlignment="1">
      <alignment horizontal="left" vertical="top" wrapText="1" indent="3"/>
    </xf>
    <xf numFmtId="0" fontId="0" fillId="0" borderId="26" xfId="0" applyFont="1" applyBorder="1" applyAlignment="1">
      <alignment horizontal="left" vertical="top" wrapText="1" indent="2"/>
    </xf>
    <xf numFmtId="0" fontId="1" fillId="0" borderId="24" xfId="0" applyFont="1" applyBorder="1" applyAlignment="1">
      <alignment horizontal="left" vertical="top" indent="2"/>
    </xf>
    <xf numFmtId="0" fontId="5" fillId="0" borderId="25" xfId="0" applyFont="1" applyFill="1" applyBorder="1" applyAlignment="1">
      <alignment horizontal="left" vertical="top" indent="2"/>
    </xf>
    <xf numFmtId="0" fontId="0" fillId="0" borderId="26" xfId="0" applyFont="1" applyBorder="1" applyAlignment="1">
      <alignment horizontal="left" vertical="top" indent="2"/>
    </xf>
    <xf numFmtId="0" fontId="0" fillId="0" borderId="26" xfId="0" applyBorder="1" applyAlignment="1">
      <alignment horizontal="left" vertical="top" indent="2"/>
    </xf>
    <xf numFmtId="0" fontId="5" fillId="0" borderId="27" xfId="0" applyFont="1" applyFill="1" applyBorder="1" applyAlignment="1">
      <alignment horizontal="left" vertical="top" indent="2"/>
    </xf>
    <xf numFmtId="0" fontId="0" fillId="0" borderId="22" xfId="0" applyBorder="1" applyAlignment="1">
      <alignment horizontal="left" vertical="top" indent="2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25" xfId="0" applyNumberFormat="1" applyFont="1" applyFill="1" applyBorder="1" applyAlignment="1">
      <alignment horizontal="left" vertical="top" wrapText="1" indent="2"/>
    </xf>
    <xf numFmtId="0" fontId="0" fillId="0" borderId="26" xfId="0" applyNumberFormat="1" applyFill="1" applyBorder="1" applyAlignment="1">
      <alignment horizontal="left" vertical="top" wrapText="1" indent="2"/>
    </xf>
    <xf numFmtId="0" fontId="3" fillId="0" borderId="25" xfId="0" applyNumberFormat="1" applyFont="1" applyFill="1" applyBorder="1" applyAlignment="1">
      <alignment horizontal="left" vertical="top" indent="2"/>
    </xf>
    <xf numFmtId="0" fontId="3" fillId="0" borderId="12" xfId="0" applyFont="1" applyFill="1" applyBorder="1" applyAlignment="1">
      <alignment horizontal="left" vertical="top" wrapText="1" indent="2"/>
    </xf>
    <xf numFmtId="0" fontId="3" fillId="0" borderId="13" xfId="0" applyFont="1" applyFill="1" applyBorder="1" applyAlignment="1">
      <alignment horizontal="left" vertical="top" wrapText="1" indent="2"/>
    </xf>
    <xf numFmtId="0" fontId="3" fillId="0" borderId="35" xfId="0" applyFont="1" applyFill="1" applyBorder="1" applyAlignment="1">
      <alignment horizontal="left" vertical="top" wrapText="1" indent="2"/>
    </xf>
    <xf numFmtId="0" fontId="3" fillId="0" borderId="36" xfId="0" applyFont="1" applyFill="1" applyBorder="1" applyAlignment="1">
      <alignment horizontal="left" vertical="top" wrapText="1" indent="2"/>
    </xf>
    <xf numFmtId="0" fontId="3" fillId="0" borderId="25" xfId="0" applyFont="1" applyFill="1" applyBorder="1" applyAlignment="1">
      <alignment horizontal="left" vertical="top" indent="2"/>
    </xf>
    <xf numFmtId="0" fontId="3" fillId="0" borderId="25" xfId="0" applyFont="1" applyFill="1" applyBorder="1" applyAlignment="1">
      <alignment horizontal="left" vertical="top" wrapText="1" indent="2"/>
    </xf>
    <xf numFmtId="0" fontId="3" fillId="0" borderId="26" xfId="0" applyFont="1" applyFill="1" applyBorder="1" applyAlignment="1">
      <alignment horizontal="left" vertical="top" wrapText="1" indent="2"/>
    </xf>
    <xf numFmtId="0" fontId="22" fillId="0" borderId="14" xfId="0" applyFont="1" applyFill="1" applyBorder="1" applyAlignment="1">
      <alignment horizontal="left" vertical="top" wrapText="1" indent="1"/>
    </xf>
    <xf numFmtId="0" fontId="22" fillId="0" borderId="15" xfId="0" applyFont="1" applyFill="1" applyBorder="1" applyAlignment="1">
      <alignment horizontal="left" vertical="top" wrapText="1" indent="1"/>
    </xf>
    <xf numFmtId="0" fontId="3" fillId="0" borderId="32" xfId="0" applyFont="1" applyFill="1" applyBorder="1" applyAlignment="1">
      <alignment horizontal="left" vertical="top" wrapText="1" indent="2"/>
    </xf>
    <xf numFmtId="0" fontId="3" fillId="0" borderId="16" xfId="0" applyFont="1" applyFill="1" applyBorder="1" applyAlignment="1">
      <alignment horizontal="left" vertical="top" wrapText="1" indent="2"/>
    </xf>
    <xf numFmtId="0" fontId="3" fillId="0" borderId="5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left" vertical="top" wrapText="1" indent="2"/>
    </xf>
    <xf numFmtId="0" fontId="3" fillId="0" borderId="40" xfId="0" applyFont="1" applyFill="1" applyBorder="1" applyAlignment="1">
      <alignment horizontal="left" vertical="top" wrapText="1" indent="2"/>
    </xf>
    <xf numFmtId="0" fontId="3" fillId="0" borderId="41" xfId="0" applyFont="1" applyFill="1" applyBorder="1" applyAlignment="1">
      <alignment horizontal="left" vertical="top" wrapText="1" indent="2"/>
    </xf>
    <xf numFmtId="0" fontId="4" fillId="3" borderId="25" xfId="0" applyFont="1" applyFill="1" applyBorder="1" applyAlignment="1">
      <alignment horizontal="left" vertical="top" wrapText="1" indent="2"/>
    </xf>
    <xf numFmtId="0" fontId="4" fillId="3" borderId="26" xfId="0" applyFont="1" applyFill="1" applyBorder="1" applyAlignment="1">
      <alignment horizontal="left" vertical="top" wrapText="1" indent="2"/>
    </xf>
    <xf numFmtId="0" fontId="3" fillId="0" borderId="27" xfId="0" applyFont="1" applyFill="1" applyBorder="1" applyAlignment="1">
      <alignment horizontal="left" vertical="top" wrapText="1" indent="2"/>
    </xf>
    <xf numFmtId="0" fontId="3" fillId="0" borderId="21" xfId="0" applyFont="1" applyFill="1" applyBorder="1" applyAlignment="1">
      <alignment horizontal="left" vertical="top" wrapText="1" indent="2"/>
    </xf>
    <xf numFmtId="0" fontId="21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left" indent="2"/>
    </xf>
    <xf numFmtId="0" fontId="21" fillId="0" borderId="11" xfId="0" applyFont="1" applyBorder="1" applyAlignment="1">
      <alignment horizontal="center"/>
    </xf>
    <xf numFmtId="0" fontId="17" fillId="0" borderId="31" xfId="0" applyFont="1" applyBorder="1" applyAlignment="1">
      <alignment horizontal="left" indent="2"/>
    </xf>
    <xf numFmtId="0" fontId="17" fillId="0" borderId="17" xfId="0" applyFont="1" applyBorder="1" applyAlignment="1">
      <alignment horizontal="left" indent="2"/>
    </xf>
    <xf numFmtId="0" fontId="17" fillId="0" borderId="17" xfId="0" applyFont="1" applyFill="1" applyBorder="1" applyAlignment="1">
      <alignment horizontal="left" indent="2"/>
    </xf>
    <xf numFmtId="0" fontId="17" fillId="0" borderId="18" xfId="0" applyFont="1" applyBorder="1" applyAlignment="1">
      <alignment horizontal="left" indent="2"/>
    </xf>
    <xf numFmtId="0" fontId="3" fillId="0" borderId="22" xfId="0" applyFont="1" applyFill="1" applyBorder="1" applyAlignment="1">
      <alignment horizontal="left" vertical="top" wrapText="1" indent="2"/>
    </xf>
    <xf numFmtId="0" fontId="23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left" indent="2"/>
    </xf>
    <xf numFmtId="0" fontId="18" fillId="0" borderId="0" xfId="0" applyFont="1" applyBorder="1" applyAlignment="1">
      <alignment horizontal="left" indent="2"/>
    </xf>
    <xf numFmtId="0" fontId="4" fillId="0" borderId="27" xfId="0" applyFont="1" applyFill="1" applyBorder="1" applyAlignment="1">
      <alignment horizontal="left" vertical="top" indent="2"/>
    </xf>
    <xf numFmtId="0" fontId="1" fillId="0" borderId="22" xfId="0" applyFont="1" applyBorder="1" applyAlignment="1">
      <alignment horizontal="left" vertical="top" indent="2"/>
    </xf>
    <xf numFmtId="0" fontId="5" fillId="0" borderId="26" xfId="0" applyFont="1" applyFill="1" applyBorder="1" applyAlignment="1">
      <alignment horizontal="left" vertical="top" wrapText="1" indent="2"/>
    </xf>
    <xf numFmtId="0" fontId="6" fillId="0" borderId="0" xfId="0" applyFont="1" applyAlignment="1">
      <alignment horizontal="center" wrapText="1"/>
    </xf>
    <xf numFmtId="0" fontId="21" fillId="0" borderId="28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7" fillId="0" borderId="28" xfId="0" applyFont="1" applyBorder="1" applyAlignment="1">
      <alignment horizontal="left" indent="2"/>
    </xf>
    <xf numFmtId="0" fontId="17" fillId="0" borderId="10" xfId="0" applyFont="1" applyBorder="1" applyAlignment="1">
      <alignment horizontal="left" indent="2"/>
    </xf>
    <xf numFmtId="0" fontId="17" fillId="0" borderId="1" xfId="0" applyFont="1" applyBorder="1" applyAlignment="1">
      <alignment horizontal="left" indent="2"/>
    </xf>
    <xf numFmtId="0" fontId="0" fillId="0" borderId="26" xfId="0" applyNumberFormat="1" applyFill="1" applyBorder="1" applyAlignment="1">
      <alignment horizontal="left" vertical="top" indent="2"/>
    </xf>
    <xf numFmtId="0" fontId="3" fillId="0" borderId="43" xfId="0" applyFont="1" applyFill="1" applyBorder="1" applyAlignment="1">
      <alignment horizontal="left" vertical="top" wrapText="1" indent="2"/>
    </xf>
    <xf numFmtId="0" fontId="0" fillId="0" borderId="37" xfId="0" applyBorder="1" applyAlignment="1">
      <alignment horizontal="left" vertical="top" wrapText="1" indent="2"/>
    </xf>
    <xf numFmtId="0" fontId="12" fillId="0" borderId="14" xfId="0" applyFont="1" applyFill="1" applyBorder="1" applyAlignment="1">
      <alignment horizontal="left" vertical="top" wrapText="1" indent="1"/>
    </xf>
    <xf numFmtId="0" fontId="12" fillId="0" borderId="15" xfId="0" applyFont="1" applyFill="1" applyBorder="1" applyAlignment="1">
      <alignment horizontal="left" vertical="top" wrapText="1" indent="1"/>
    </xf>
    <xf numFmtId="0" fontId="19" fillId="0" borderId="11" xfId="0" applyFont="1" applyBorder="1" applyAlignment="1">
      <alignment horizontal="center"/>
    </xf>
    <xf numFmtId="0" fontId="25" fillId="0" borderId="20" xfId="0" applyFont="1" applyBorder="1" applyAlignment="1">
      <alignment horizontal="left" vertical="top" indent="2"/>
    </xf>
    <xf numFmtId="0" fontId="14" fillId="0" borderId="19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 indent="3"/>
    </xf>
    <xf numFmtId="0" fontId="3" fillId="0" borderId="0" xfId="0" applyNumberFormat="1" applyFont="1" applyFill="1" applyBorder="1" applyAlignment="1">
      <alignment horizontal="left" vertical="top" indent="3"/>
    </xf>
    <xf numFmtId="0" fontId="0" fillId="0" borderId="0" xfId="0" applyNumberFormat="1" applyFill="1" applyBorder="1" applyAlignment="1">
      <alignment horizontal="left" vertical="top" indent="3"/>
    </xf>
    <xf numFmtId="0" fontId="3" fillId="0" borderId="42" xfId="0" applyFont="1" applyFill="1" applyBorder="1" applyAlignment="1">
      <alignment horizontal="left" vertical="top" wrapText="1" indent="2"/>
    </xf>
    <xf numFmtId="0" fontId="0" fillId="0" borderId="30" xfId="0" applyBorder="1" applyAlignment="1">
      <alignment horizontal="left" vertical="top" wrapText="1" indent="2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9" fillId="0" borderId="0" xfId="0" applyFont="1" applyFill="1" applyBorder="1" applyAlignment="1">
      <alignment horizontal="left" vertical="top" indent="3"/>
    </xf>
    <xf numFmtId="0" fontId="1" fillId="0" borderId="0" xfId="0" applyFont="1" applyBorder="1" applyAlignment="1">
      <alignment horizontal="left" vertical="top" indent="3"/>
    </xf>
    <xf numFmtId="0" fontId="9" fillId="0" borderId="0" xfId="0" applyFont="1" applyFill="1" applyBorder="1" applyAlignment="1">
      <alignment horizontal="left" vertical="top" wrapText="1" indent="3"/>
    </xf>
    <xf numFmtId="0" fontId="1" fillId="0" borderId="0" xfId="0" applyFont="1" applyBorder="1" applyAlignment="1">
      <alignment horizontal="left" vertical="top" wrapText="1" indent="3"/>
    </xf>
    <xf numFmtId="0" fontId="4" fillId="0" borderId="0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4" xfId="0" applyFont="1" applyFill="1" applyBorder="1" applyAlignment="1">
      <alignment horizontal="left" vertical="top" wrapText="1" indent="2"/>
    </xf>
    <xf numFmtId="0" fontId="4" fillId="0" borderId="15" xfId="0" applyFont="1" applyFill="1" applyBorder="1" applyAlignment="1">
      <alignment horizontal="left" vertical="top" wrapText="1" indent="2"/>
    </xf>
    <xf numFmtId="0" fontId="12" fillId="0" borderId="14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0" fontId="19" fillId="0" borderId="28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4" fillId="0" borderId="14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indent="2"/>
    </xf>
    <xf numFmtId="0" fontId="1" fillId="0" borderId="0" xfId="0" applyFont="1" applyBorder="1" applyAlignment="1">
      <alignment horizontal="left" indent="2"/>
    </xf>
    <xf numFmtId="0" fontId="4" fillId="0" borderId="25" xfId="0" applyFont="1" applyFill="1" applyBorder="1" applyAlignment="1">
      <alignment horizontal="left" vertical="top" indent="2"/>
    </xf>
    <xf numFmtId="0" fontId="1" fillId="0" borderId="26" xfId="0" applyFont="1" applyBorder="1" applyAlignment="1">
      <alignment horizontal="left" vertical="top" indent="2"/>
    </xf>
    <xf numFmtId="0" fontId="1" fillId="0" borderId="27" xfId="0" applyFont="1" applyFill="1" applyBorder="1" applyAlignment="1"/>
    <xf numFmtId="0" fontId="0" fillId="0" borderId="26" xfId="0" applyFill="1" applyBorder="1" applyAlignment="1"/>
    <xf numFmtId="0" fontId="17" fillId="0" borderId="0" xfId="0" applyFont="1" applyBorder="1" applyAlignment="1">
      <alignment horizontal="center"/>
    </xf>
    <xf numFmtId="0" fontId="22" fillId="0" borderId="14" xfId="0" applyFont="1" applyFill="1" applyBorder="1" applyAlignment="1">
      <alignment horizontal="center" vertical="top" wrapText="1"/>
    </xf>
    <xf numFmtId="0" fontId="22" fillId="0" borderId="15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left" wrapText="1" indent="2"/>
    </xf>
    <xf numFmtId="0" fontId="17" fillId="0" borderId="28" xfId="0" applyFont="1" applyBorder="1" applyAlignment="1">
      <alignment horizontal="left" indent="3"/>
    </xf>
    <xf numFmtId="0" fontId="17" fillId="0" borderId="10" xfId="0" applyFont="1" applyBorder="1" applyAlignment="1">
      <alignment horizontal="left" indent="3"/>
    </xf>
    <xf numFmtId="0" fontId="17" fillId="0" borderId="1" xfId="0" applyFont="1" applyBorder="1" applyAlignment="1">
      <alignment horizontal="left" indent="3"/>
    </xf>
    <xf numFmtId="0" fontId="17" fillId="0" borderId="3" xfId="0" applyFont="1" applyBorder="1" applyAlignment="1">
      <alignment horizontal="left" indent="2"/>
    </xf>
    <xf numFmtId="0" fontId="17" fillId="0" borderId="4" xfId="0" applyFont="1" applyBorder="1" applyAlignment="1">
      <alignment horizontal="left" indent="2"/>
    </xf>
    <xf numFmtId="0" fontId="3" fillId="0" borderId="26" xfId="0" applyNumberFormat="1" applyFont="1" applyFill="1" applyBorder="1" applyAlignment="1">
      <alignment horizontal="left" vertical="top" wrapText="1" indent="2"/>
    </xf>
    <xf numFmtId="0" fontId="4" fillId="0" borderId="19" xfId="0" applyFont="1" applyFill="1" applyBorder="1" applyAlignment="1">
      <alignment horizontal="left" vertical="top" wrapText="1" indent="2"/>
    </xf>
    <xf numFmtId="0" fontId="4" fillId="0" borderId="20" xfId="0" applyFont="1" applyFill="1" applyBorder="1" applyAlignment="1">
      <alignment horizontal="left" vertical="top" wrapText="1" indent="2"/>
    </xf>
    <xf numFmtId="0" fontId="3" fillId="0" borderId="30" xfId="0" applyFont="1" applyFill="1" applyBorder="1" applyAlignment="1">
      <alignment horizontal="left" vertical="top" wrapText="1" indent="2"/>
    </xf>
    <xf numFmtId="0" fontId="21" fillId="0" borderId="4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3"/>
  <sheetViews>
    <sheetView topLeftCell="A25" workbookViewId="0">
      <selection activeCell="C48" sqref="C48"/>
    </sheetView>
  </sheetViews>
  <sheetFormatPr defaultRowHeight="15"/>
  <cols>
    <col min="1" max="2" width="9.140625" customWidth="1"/>
    <col min="3" max="3" width="49.85546875" customWidth="1"/>
    <col min="4" max="4" width="20.5703125" customWidth="1"/>
    <col min="5" max="5" width="10.85546875" customWidth="1"/>
  </cols>
  <sheetData>
    <row r="1" spans="2:7" ht="39.75" customHeight="1">
      <c r="B1" s="126" t="s">
        <v>21</v>
      </c>
      <c r="C1" s="126"/>
      <c r="D1" s="126"/>
    </row>
    <row r="2" spans="2:7" ht="16.5" thickBot="1">
      <c r="B2" s="108" t="s">
        <v>93</v>
      </c>
      <c r="C2" s="109"/>
      <c r="D2" s="46" t="s">
        <v>61</v>
      </c>
    </row>
    <row r="3" spans="2:7">
      <c r="B3" s="110" t="s">
        <v>94</v>
      </c>
      <c r="C3" s="111"/>
      <c r="D3" s="50">
        <v>162664.93</v>
      </c>
    </row>
    <row r="4" spans="2:7">
      <c r="B4" s="112" t="s">
        <v>95</v>
      </c>
      <c r="C4" s="113"/>
      <c r="D4" s="50">
        <v>1846789.08</v>
      </c>
    </row>
    <row r="5" spans="2:7">
      <c r="B5" s="112" t="s">
        <v>102</v>
      </c>
      <c r="C5" s="113"/>
      <c r="D5" s="50">
        <v>1829040.14</v>
      </c>
    </row>
    <row r="6" spans="2:7" ht="15.75" thickBot="1">
      <c r="B6" s="114" t="s">
        <v>103</v>
      </c>
      <c r="C6" s="115"/>
      <c r="D6" s="50">
        <v>180413.87</v>
      </c>
    </row>
    <row r="7" spans="2:7">
      <c r="B7" s="104" t="s">
        <v>96</v>
      </c>
      <c r="C7" s="105"/>
      <c r="D7" s="49">
        <v>1846789.08</v>
      </c>
    </row>
    <row r="8" spans="2:7" ht="0.75" customHeight="1" thickBot="1">
      <c r="B8" s="2"/>
      <c r="C8" s="2"/>
      <c r="D8" s="6" t="s">
        <v>61</v>
      </c>
    </row>
    <row r="9" spans="2:7" ht="16.5" hidden="1" thickBot="1">
      <c r="B9" s="27"/>
      <c r="C9" s="27"/>
      <c r="D9" s="27"/>
    </row>
    <row r="10" spans="2:7" ht="19.5" customHeight="1" thickBot="1">
      <c r="B10" s="129" t="s">
        <v>97</v>
      </c>
      <c r="C10" s="130"/>
      <c r="D10" s="45" t="s">
        <v>61</v>
      </c>
      <c r="E10" s="2"/>
      <c r="F10" s="2"/>
      <c r="G10" s="2"/>
    </row>
    <row r="11" spans="2:7" ht="19.5" customHeight="1">
      <c r="B11" s="127" t="s">
        <v>13</v>
      </c>
      <c r="C11" s="128"/>
      <c r="D11" s="15">
        <f>D12+D13+D14</f>
        <v>206362.64</v>
      </c>
      <c r="E11" s="2"/>
      <c r="F11" s="2"/>
      <c r="G11" s="2"/>
    </row>
    <row r="12" spans="2:7" ht="15.75" customHeight="1">
      <c r="B12" s="134" t="s">
        <v>4</v>
      </c>
      <c r="C12" s="135"/>
      <c r="D12" s="23">
        <v>167493</v>
      </c>
    </row>
    <row r="13" spans="2:7" ht="16.5" customHeight="1">
      <c r="B13" s="134" t="s">
        <v>5</v>
      </c>
      <c r="C13" s="135"/>
      <c r="D13" s="23">
        <v>33833.58</v>
      </c>
    </row>
    <row r="14" spans="2:7" ht="21" customHeight="1" thickBot="1">
      <c r="B14" s="136" t="s">
        <v>14</v>
      </c>
      <c r="C14" s="137"/>
      <c r="D14" s="23">
        <v>5036.0600000000004</v>
      </c>
    </row>
    <row r="15" spans="2:7" ht="18.75" customHeight="1" thickBot="1">
      <c r="B15" s="138" t="s">
        <v>6</v>
      </c>
      <c r="C15" s="139"/>
      <c r="D15" s="10">
        <v>126161.44</v>
      </c>
    </row>
    <row r="16" spans="2:7" ht="18.75" customHeight="1">
      <c r="B16" s="120" t="s">
        <v>19</v>
      </c>
      <c r="C16" s="121"/>
      <c r="D16" s="11">
        <f>D17+D18+D19+D20+D21+D22+D24+D23</f>
        <v>614561.95000000007</v>
      </c>
    </row>
    <row r="17" spans="2:4" ht="18.75" customHeight="1">
      <c r="B17" s="118" t="s">
        <v>80</v>
      </c>
      <c r="C17" s="119"/>
      <c r="D17" s="12">
        <v>34249.03</v>
      </c>
    </row>
    <row r="18" spans="2:4" ht="18.75" customHeight="1">
      <c r="B18" s="142" t="s">
        <v>7</v>
      </c>
      <c r="C18" s="143"/>
      <c r="D18" s="12">
        <v>5493</v>
      </c>
    </row>
    <row r="19" spans="2:4" ht="20.25" customHeight="1">
      <c r="B19" s="118" t="s">
        <v>72</v>
      </c>
      <c r="C19" s="119"/>
      <c r="D19" s="13">
        <v>403908.96</v>
      </c>
    </row>
    <row r="20" spans="2:4" ht="15.75" customHeight="1">
      <c r="B20" s="122" t="s">
        <v>5</v>
      </c>
      <c r="C20" s="123"/>
      <c r="D20" s="14">
        <v>81490.41</v>
      </c>
    </row>
    <row r="21" spans="2:4" ht="26.25" customHeight="1">
      <c r="B21" s="131" t="s">
        <v>98</v>
      </c>
      <c r="C21" s="132"/>
      <c r="D21" s="14">
        <v>38487.4</v>
      </c>
    </row>
    <row r="22" spans="2:4" ht="19.5" customHeight="1">
      <c r="B22" s="144" t="s">
        <v>29</v>
      </c>
      <c r="C22" s="145"/>
      <c r="D22" s="14">
        <v>45547.040000000001</v>
      </c>
    </row>
    <row r="23" spans="2:4" ht="18.75" customHeight="1">
      <c r="B23" s="133" t="s">
        <v>99</v>
      </c>
      <c r="C23" s="123"/>
      <c r="D23" s="14">
        <v>1235.95</v>
      </c>
    </row>
    <row r="24" spans="2:4" ht="20.25" customHeight="1" thickBot="1">
      <c r="B24" s="116" t="s">
        <v>10</v>
      </c>
      <c r="C24" s="117"/>
      <c r="D24" s="28">
        <v>4150.16</v>
      </c>
    </row>
    <row r="25" spans="2:4" ht="18.75" customHeight="1">
      <c r="B25" s="120" t="s">
        <v>100</v>
      </c>
      <c r="C25" s="121"/>
      <c r="D25" s="21">
        <f>D26+D27</f>
        <v>538720</v>
      </c>
    </row>
    <row r="26" spans="2:4" ht="18.75" customHeight="1">
      <c r="B26" s="140" t="s">
        <v>27</v>
      </c>
      <c r="C26" s="141"/>
      <c r="D26" s="14">
        <v>7000</v>
      </c>
    </row>
    <row r="27" spans="2:4" ht="20.25" customHeight="1" thickBot="1">
      <c r="B27" s="116" t="s">
        <v>28</v>
      </c>
      <c r="C27" s="117"/>
      <c r="D27" s="28">
        <v>531720</v>
      </c>
    </row>
    <row r="28" spans="2:4" ht="21.75" customHeight="1" thickBot="1">
      <c r="B28" s="124" t="s">
        <v>44</v>
      </c>
      <c r="C28" s="125"/>
      <c r="D28" s="29">
        <v>70378.740000000005</v>
      </c>
    </row>
    <row r="29" spans="2:4" ht="18.75" customHeight="1" thickBot="1">
      <c r="B29" s="124" t="s">
        <v>73</v>
      </c>
      <c r="C29" s="125"/>
      <c r="D29" s="10">
        <v>9729.09</v>
      </c>
    </row>
    <row r="30" spans="2:4" ht="20.25" customHeight="1">
      <c r="B30" s="120" t="s">
        <v>74</v>
      </c>
      <c r="C30" s="121"/>
      <c r="D30" s="15">
        <f>D31+D32+D33+D34+D35+D36+D37+D38+D39</f>
        <v>591318.35</v>
      </c>
    </row>
    <row r="31" spans="2:4" ht="29.25" customHeight="1">
      <c r="B31" s="118" t="s">
        <v>64</v>
      </c>
      <c r="C31" s="119"/>
      <c r="D31" s="23">
        <v>326699.36</v>
      </c>
    </row>
    <row r="32" spans="2:4" ht="20.25" customHeight="1">
      <c r="B32" s="134" t="s">
        <v>12</v>
      </c>
      <c r="C32" s="146"/>
      <c r="D32" s="23">
        <v>65770.17</v>
      </c>
    </row>
    <row r="33" spans="2:4" ht="19.5" customHeight="1">
      <c r="B33" s="134" t="s">
        <v>65</v>
      </c>
      <c r="C33" s="135"/>
      <c r="D33" s="23">
        <v>130330.88</v>
      </c>
    </row>
    <row r="34" spans="2:4" ht="19.5" customHeight="1">
      <c r="B34" s="134" t="s">
        <v>71</v>
      </c>
      <c r="C34" s="135"/>
      <c r="D34" s="23">
        <v>18364.77</v>
      </c>
    </row>
    <row r="35" spans="2:4" ht="20.25" customHeight="1">
      <c r="B35" s="134" t="s">
        <v>1</v>
      </c>
      <c r="C35" s="135"/>
      <c r="D35" s="23">
        <v>27434.55</v>
      </c>
    </row>
    <row r="36" spans="2:4" ht="18.75" customHeight="1">
      <c r="B36" s="148" t="s">
        <v>75</v>
      </c>
      <c r="C36" s="149"/>
      <c r="D36" s="23">
        <v>10672.62</v>
      </c>
    </row>
    <row r="37" spans="2:4" ht="18.75" customHeight="1">
      <c r="B37" s="148" t="s">
        <v>0</v>
      </c>
      <c r="C37" s="149"/>
      <c r="D37" s="23">
        <v>1645.98</v>
      </c>
    </row>
    <row r="38" spans="2:4" ht="17.25" customHeight="1">
      <c r="B38" s="148" t="s">
        <v>17</v>
      </c>
      <c r="C38" s="150"/>
      <c r="D38" s="23">
        <v>4131.1099999999997</v>
      </c>
    </row>
    <row r="39" spans="2:4" ht="14.25" customHeight="1" thickBot="1">
      <c r="B39" s="151" t="s">
        <v>18</v>
      </c>
      <c r="C39" s="152"/>
      <c r="D39" s="22">
        <v>6268.91</v>
      </c>
    </row>
    <row r="40" spans="2:4" ht="15.75" thickBot="1">
      <c r="B40" s="138" t="s">
        <v>20</v>
      </c>
      <c r="C40" s="147"/>
      <c r="D40" s="15">
        <v>64658.62</v>
      </c>
    </row>
    <row r="41" spans="2:4">
      <c r="C41" s="95" t="s">
        <v>66</v>
      </c>
      <c r="D41" s="96">
        <f>D11+D15+D16+D25+D29+D30+D40+D28</f>
        <v>2221890.8300000005</v>
      </c>
    </row>
    <row r="42" spans="2:4">
      <c r="B42" s="106"/>
      <c r="C42" s="106"/>
      <c r="D42" s="94"/>
    </row>
    <row r="43" spans="2:4">
      <c r="B43" s="107"/>
      <c r="C43" s="107"/>
      <c r="D43" s="6"/>
    </row>
  </sheetData>
  <mergeCells count="40">
    <mergeCell ref="B33:C33"/>
    <mergeCell ref="B34:C34"/>
    <mergeCell ref="B40:C40"/>
    <mergeCell ref="B35:C35"/>
    <mergeCell ref="B36:C36"/>
    <mergeCell ref="B37:C37"/>
    <mergeCell ref="B38:C38"/>
    <mergeCell ref="B39:C39"/>
    <mergeCell ref="B1:D1"/>
    <mergeCell ref="B17:C17"/>
    <mergeCell ref="B29:C29"/>
    <mergeCell ref="B11:C11"/>
    <mergeCell ref="B10:C10"/>
    <mergeCell ref="B21:C21"/>
    <mergeCell ref="B23:C23"/>
    <mergeCell ref="B12:C12"/>
    <mergeCell ref="B13:C13"/>
    <mergeCell ref="B14:C14"/>
    <mergeCell ref="B15:C15"/>
    <mergeCell ref="B16:C16"/>
    <mergeCell ref="B27:C27"/>
    <mergeCell ref="B26:C26"/>
    <mergeCell ref="B18:C18"/>
    <mergeCell ref="B22:C22"/>
    <mergeCell ref="B7:C7"/>
    <mergeCell ref="B42:C42"/>
    <mergeCell ref="B43:C43"/>
    <mergeCell ref="B2:C2"/>
    <mergeCell ref="B3:C3"/>
    <mergeCell ref="B4:C4"/>
    <mergeCell ref="B5:C5"/>
    <mergeCell ref="B6:C6"/>
    <mergeCell ref="B24:C24"/>
    <mergeCell ref="B19:C19"/>
    <mergeCell ref="B25:C25"/>
    <mergeCell ref="B20:C20"/>
    <mergeCell ref="B30:C30"/>
    <mergeCell ref="B28:C28"/>
    <mergeCell ref="B31:C31"/>
    <mergeCell ref="B32:C32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41"/>
  <sheetViews>
    <sheetView topLeftCell="A20" workbookViewId="0">
      <selection activeCell="B38" sqref="B38:C38"/>
    </sheetView>
  </sheetViews>
  <sheetFormatPr defaultRowHeight="15"/>
  <cols>
    <col min="2" max="2" width="54.85546875" customWidth="1"/>
    <col min="3" max="3" width="20.42578125" customWidth="1"/>
  </cols>
  <sheetData>
    <row r="1" spans="1:3" ht="39" customHeight="1" thickBot="1">
      <c r="A1" s="153" t="s">
        <v>48</v>
      </c>
      <c r="B1" s="153"/>
      <c r="C1" s="153"/>
    </row>
    <row r="2" spans="1:3" ht="15.75" thickBot="1">
      <c r="A2" s="179" t="s">
        <v>93</v>
      </c>
      <c r="B2" s="179"/>
      <c r="C2" s="82"/>
    </row>
    <row r="3" spans="1:3" ht="16.5" customHeight="1">
      <c r="A3" s="180" t="s">
        <v>104</v>
      </c>
      <c r="B3" s="180"/>
      <c r="C3" s="56">
        <v>382191.58</v>
      </c>
    </row>
    <row r="4" spans="1:3" ht="16.5" customHeight="1">
      <c r="A4" s="181" t="s">
        <v>67</v>
      </c>
      <c r="B4" s="181"/>
      <c r="C4" s="57">
        <v>336151.83</v>
      </c>
    </row>
    <row r="5" spans="1:3" ht="16.5" customHeight="1" thickBot="1">
      <c r="A5" s="183" t="s">
        <v>70</v>
      </c>
      <c r="B5" s="183"/>
      <c r="C5" s="83">
        <v>46039.75</v>
      </c>
    </row>
    <row r="6" spans="1:3" ht="15.75" customHeight="1" thickBot="1">
      <c r="A6" s="27"/>
      <c r="B6" s="62" t="s">
        <v>96</v>
      </c>
      <c r="C6" s="63">
        <v>382191.58</v>
      </c>
    </row>
    <row r="7" spans="1:3" ht="15.75" thickBot="1">
      <c r="A7" s="241" t="s">
        <v>97</v>
      </c>
      <c r="B7" s="242"/>
      <c r="C7" s="67"/>
    </row>
    <row r="8" spans="1:3">
      <c r="A8" s="127" t="s">
        <v>13</v>
      </c>
      <c r="B8" s="128"/>
      <c r="C8" s="15">
        <f>C9+C11+C10+C12</f>
        <v>115816.3</v>
      </c>
    </row>
    <row r="9" spans="1:3">
      <c r="A9" s="148" t="s">
        <v>4</v>
      </c>
      <c r="B9" s="150"/>
      <c r="C9" s="23">
        <v>90803</v>
      </c>
    </row>
    <row r="10" spans="1:3">
      <c r="A10" s="134" t="s">
        <v>5</v>
      </c>
      <c r="B10" s="135"/>
      <c r="C10" s="23">
        <v>18342.2</v>
      </c>
    </row>
    <row r="11" spans="1:3">
      <c r="A11" s="134" t="s">
        <v>14</v>
      </c>
      <c r="B11" s="191"/>
      <c r="C11" s="23">
        <v>3400</v>
      </c>
    </row>
    <row r="12" spans="1:3" ht="21.75" customHeight="1" thickBot="1">
      <c r="A12" s="136" t="s">
        <v>38</v>
      </c>
      <c r="B12" s="137"/>
      <c r="C12" s="23">
        <v>3271.1</v>
      </c>
    </row>
    <row r="13" spans="1:3" ht="21.75" customHeight="1" thickBot="1">
      <c r="A13" s="138" t="s">
        <v>6</v>
      </c>
      <c r="B13" s="139"/>
      <c r="C13" s="10">
        <v>36489.4</v>
      </c>
    </row>
    <row r="14" spans="1:3" ht="16.5" customHeight="1">
      <c r="A14" s="120" t="s">
        <v>19</v>
      </c>
      <c r="B14" s="121"/>
      <c r="C14" s="11">
        <f>C15+C16+C17+C18+C19+C20+C21+C22+C23+C24</f>
        <v>261169.75999999998</v>
      </c>
    </row>
    <row r="15" spans="1:3" ht="22.5" customHeight="1">
      <c r="A15" s="160" t="s">
        <v>80</v>
      </c>
      <c r="B15" s="161"/>
      <c r="C15" s="12">
        <v>40946.03</v>
      </c>
    </row>
    <row r="16" spans="1:3">
      <c r="A16" s="158" t="s">
        <v>7</v>
      </c>
      <c r="B16" s="159"/>
      <c r="C16" s="12">
        <v>24865.81</v>
      </c>
    </row>
    <row r="17" spans="1:3" ht="16.5" customHeight="1">
      <c r="A17" s="212" t="s">
        <v>49</v>
      </c>
      <c r="B17" s="213"/>
      <c r="C17" s="13">
        <v>15562.34</v>
      </c>
    </row>
    <row r="18" spans="1:3">
      <c r="A18" s="212" t="s">
        <v>51</v>
      </c>
      <c r="B18" s="213"/>
      <c r="C18" s="13">
        <v>11131.68</v>
      </c>
    </row>
    <row r="19" spans="1:3" ht="21" customHeight="1">
      <c r="A19" s="160" t="s">
        <v>72</v>
      </c>
      <c r="B19" s="161"/>
      <c r="C19" s="13">
        <v>120827.47</v>
      </c>
    </row>
    <row r="20" spans="1:3">
      <c r="A20" s="162" t="s">
        <v>5</v>
      </c>
      <c r="B20" s="150"/>
      <c r="C20" s="14">
        <v>24377.47</v>
      </c>
    </row>
    <row r="21" spans="1:3">
      <c r="A21" s="163" t="s">
        <v>111</v>
      </c>
      <c r="B21" s="164"/>
      <c r="C21" s="14">
        <v>7964.94</v>
      </c>
    </row>
    <row r="22" spans="1:3" ht="20.25" customHeight="1">
      <c r="A22" s="157" t="s">
        <v>41</v>
      </c>
      <c r="B22" s="198"/>
      <c r="C22" s="14">
        <v>9425.93</v>
      </c>
    </row>
    <row r="23" spans="1:3" ht="20.25" customHeight="1">
      <c r="A23" s="157" t="s">
        <v>99</v>
      </c>
      <c r="B23" s="150"/>
      <c r="C23" s="14">
        <v>255.78</v>
      </c>
    </row>
    <row r="24" spans="1:3" ht="27.75" customHeight="1" thickBot="1">
      <c r="A24" s="167" t="s">
        <v>78</v>
      </c>
      <c r="B24" s="168"/>
      <c r="C24" s="14">
        <v>5812.31</v>
      </c>
    </row>
    <row r="25" spans="1:3" ht="25.5" customHeight="1" thickBot="1">
      <c r="A25" s="124" t="s">
        <v>50</v>
      </c>
      <c r="B25" s="125"/>
      <c r="C25" s="10">
        <v>169750</v>
      </c>
    </row>
    <row r="26" spans="1:3" ht="21.75" customHeight="1" thickBot="1">
      <c r="A26" s="124" t="s">
        <v>73</v>
      </c>
      <c r="B26" s="125"/>
      <c r="C26" s="10">
        <v>2013.43</v>
      </c>
    </row>
    <row r="27" spans="1:3" ht="18" customHeight="1">
      <c r="A27" s="120" t="s">
        <v>63</v>
      </c>
      <c r="B27" s="121"/>
      <c r="C27" s="15">
        <f>C28+C29+C30+C31+C32+C33+C34+C35+C36</f>
        <v>122372.89</v>
      </c>
    </row>
    <row r="28" spans="1:3" ht="25.5" customHeight="1">
      <c r="A28" s="160" t="s">
        <v>64</v>
      </c>
      <c r="B28" s="161"/>
      <c r="C28" s="23">
        <v>67610.179999999993</v>
      </c>
    </row>
    <row r="29" spans="1:3">
      <c r="A29" s="134" t="s">
        <v>12</v>
      </c>
      <c r="B29" s="146"/>
      <c r="C29" s="23">
        <v>13611.09</v>
      </c>
    </row>
    <row r="30" spans="1:3" ht="18" customHeight="1">
      <c r="A30" s="134" t="s">
        <v>65</v>
      </c>
      <c r="B30" s="135"/>
      <c r="C30" s="23">
        <v>26971.88</v>
      </c>
    </row>
    <row r="31" spans="1:3" ht="22.5" customHeight="1">
      <c r="A31" s="134" t="s">
        <v>71</v>
      </c>
      <c r="B31" s="135"/>
      <c r="C31" s="23">
        <v>3800.58</v>
      </c>
    </row>
    <row r="32" spans="1:3">
      <c r="A32" s="134" t="s">
        <v>1</v>
      </c>
      <c r="B32" s="135"/>
      <c r="C32" s="23">
        <v>5677.56</v>
      </c>
    </row>
    <row r="33" spans="1:3">
      <c r="A33" s="148" t="s">
        <v>16</v>
      </c>
      <c r="B33" s="149"/>
      <c r="C33" s="23">
        <v>2208.69</v>
      </c>
    </row>
    <row r="34" spans="1:3" ht="17.25" customHeight="1">
      <c r="A34" s="148" t="s">
        <v>0</v>
      </c>
      <c r="B34" s="149"/>
      <c r="C34" s="23">
        <v>340.63</v>
      </c>
    </row>
    <row r="35" spans="1:3">
      <c r="A35" s="148" t="s">
        <v>79</v>
      </c>
      <c r="B35" s="150"/>
      <c r="C35" s="23">
        <v>854.93</v>
      </c>
    </row>
    <row r="36" spans="1:3" ht="15.75" thickBot="1">
      <c r="A36" s="151" t="s">
        <v>18</v>
      </c>
      <c r="B36" s="152"/>
      <c r="C36" s="22">
        <v>1297.3499999999999</v>
      </c>
    </row>
    <row r="37" spans="1:3" ht="18.75" customHeight="1" thickBot="1">
      <c r="A37" s="138" t="s">
        <v>20</v>
      </c>
      <c r="B37" s="147"/>
      <c r="C37" s="15">
        <v>13381.05</v>
      </c>
    </row>
    <row r="38" spans="1:3">
      <c r="B38" s="100" t="s">
        <v>66</v>
      </c>
      <c r="C38" s="101">
        <f>C8+C13+C14+C25+C26+C27+C37</f>
        <v>720992.83000000007</v>
      </c>
    </row>
    <row r="39" spans="1:3">
      <c r="A39" s="187"/>
      <c r="B39" s="187"/>
      <c r="C39" s="97"/>
    </row>
    <row r="40" spans="1:3">
      <c r="A40" s="187"/>
      <c r="B40" s="187"/>
      <c r="C40" s="98"/>
    </row>
    <row r="41" spans="1:3">
      <c r="A41" s="2"/>
      <c r="B41" s="2"/>
      <c r="C41" s="2"/>
    </row>
  </sheetData>
  <mergeCells count="38">
    <mergeCell ref="A39:B39"/>
    <mergeCell ref="A40:B40"/>
    <mergeCell ref="A1:C1"/>
    <mergeCell ref="A7:B7"/>
    <mergeCell ref="A8:B8"/>
    <mergeCell ref="A9:B9"/>
    <mergeCell ref="A10:B10"/>
    <mergeCell ref="A2:B2"/>
    <mergeCell ref="A3:B3"/>
    <mergeCell ref="A4:B4"/>
    <mergeCell ref="A23:B23"/>
    <mergeCell ref="A24:B24"/>
    <mergeCell ref="A37:B37"/>
    <mergeCell ref="A25:B25"/>
    <mergeCell ref="A27:B27"/>
    <mergeCell ref="A28:B28"/>
    <mergeCell ref="A5:B5"/>
    <mergeCell ref="A19:B19"/>
    <mergeCell ref="A20:B20"/>
    <mergeCell ref="A21:B21"/>
    <mergeCell ref="A22:B22"/>
    <mergeCell ref="A18:B18"/>
    <mergeCell ref="A11:B11"/>
    <mergeCell ref="A12:B12"/>
    <mergeCell ref="A13:B13"/>
    <mergeCell ref="A14:B14"/>
    <mergeCell ref="A15:B15"/>
    <mergeCell ref="A16:B16"/>
    <mergeCell ref="A17:B17"/>
    <mergeCell ref="A26:B26"/>
    <mergeCell ref="A33:B33"/>
    <mergeCell ref="A34:B34"/>
    <mergeCell ref="A35:B35"/>
    <mergeCell ref="A36:B36"/>
    <mergeCell ref="A29:B29"/>
    <mergeCell ref="A30:B30"/>
    <mergeCell ref="A31:B31"/>
    <mergeCell ref="A32:B32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39"/>
  <sheetViews>
    <sheetView topLeftCell="A25" workbookViewId="0">
      <selection activeCell="B41" sqref="B41"/>
    </sheetView>
  </sheetViews>
  <sheetFormatPr defaultRowHeight="15"/>
  <cols>
    <col min="2" max="2" width="52.140625" customWidth="1"/>
    <col min="3" max="3" width="22.28515625" customWidth="1"/>
  </cols>
  <sheetData>
    <row r="1" spans="1:3" ht="39" customHeight="1">
      <c r="A1" s="126" t="s">
        <v>53</v>
      </c>
      <c r="B1" s="126"/>
      <c r="C1" s="126"/>
    </row>
    <row r="2" spans="1:3">
      <c r="A2" s="193" t="s">
        <v>93</v>
      </c>
      <c r="B2" s="194"/>
      <c r="C2" s="73" t="s">
        <v>61</v>
      </c>
    </row>
    <row r="3" spans="1:3">
      <c r="A3" s="195" t="s">
        <v>104</v>
      </c>
      <c r="B3" s="196"/>
      <c r="C3" s="49">
        <v>214702.65</v>
      </c>
    </row>
    <row r="4" spans="1:3">
      <c r="A4" s="197" t="s">
        <v>67</v>
      </c>
      <c r="B4" s="197"/>
      <c r="C4" s="49">
        <v>136299.15</v>
      </c>
    </row>
    <row r="5" spans="1:3">
      <c r="A5" s="243" t="s">
        <v>70</v>
      </c>
      <c r="B5" s="243"/>
      <c r="C5" s="84">
        <v>78403.5</v>
      </c>
    </row>
    <row r="6" spans="1:3" ht="15.75" thickBot="1">
      <c r="A6" s="85"/>
      <c r="B6" s="85" t="s">
        <v>96</v>
      </c>
      <c r="C6" s="63">
        <v>214702.65</v>
      </c>
    </row>
    <row r="7" spans="1:3" ht="15.75" thickBot="1">
      <c r="A7" s="241" t="s">
        <v>97</v>
      </c>
      <c r="B7" s="242"/>
      <c r="C7" s="67" t="s">
        <v>61</v>
      </c>
    </row>
    <row r="8" spans="1:3" ht="21" customHeight="1">
      <c r="A8" s="127" t="s">
        <v>13</v>
      </c>
      <c r="B8" s="128"/>
      <c r="C8" s="15">
        <f>C9+C10+C11</f>
        <v>67913.41</v>
      </c>
    </row>
    <row r="9" spans="1:3" ht="18.75" customHeight="1">
      <c r="A9" s="148" t="s">
        <v>4</v>
      </c>
      <c r="B9" s="150"/>
      <c r="C9" s="23">
        <v>54000</v>
      </c>
    </row>
    <row r="10" spans="1:3" ht="16.5" customHeight="1">
      <c r="A10" s="134" t="s">
        <v>5</v>
      </c>
      <c r="B10" s="135"/>
      <c r="C10" s="23">
        <v>10908</v>
      </c>
    </row>
    <row r="11" spans="1:3" ht="18.75" customHeight="1" thickBot="1">
      <c r="A11" s="134" t="s">
        <v>14</v>
      </c>
      <c r="B11" s="191"/>
      <c r="C11" s="23">
        <v>3005.41</v>
      </c>
    </row>
    <row r="12" spans="1:3" ht="18.75" customHeight="1">
      <c r="A12" s="120" t="s">
        <v>19</v>
      </c>
      <c r="B12" s="121"/>
      <c r="C12" s="11">
        <f>C13+C14+C15+C16+C17+C18+C19+C20+C21</f>
        <v>149929.21000000002</v>
      </c>
    </row>
    <row r="13" spans="1:3" ht="22.5" customHeight="1">
      <c r="A13" s="160" t="s">
        <v>77</v>
      </c>
      <c r="B13" s="161"/>
      <c r="C13" s="12">
        <v>50747.73</v>
      </c>
    </row>
    <row r="14" spans="1:3" ht="22.5" customHeight="1">
      <c r="A14" s="158" t="s">
        <v>7</v>
      </c>
      <c r="B14" s="159"/>
      <c r="C14" s="12">
        <v>14850.48</v>
      </c>
    </row>
    <row r="15" spans="1:3" ht="21" customHeight="1">
      <c r="A15" s="212" t="s">
        <v>51</v>
      </c>
      <c r="B15" s="213"/>
      <c r="C15" s="13">
        <v>2730.1</v>
      </c>
    </row>
    <row r="16" spans="1:3" ht="21" customHeight="1">
      <c r="A16" s="160" t="s">
        <v>8</v>
      </c>
      <c r="B16" s="161"/>
      <c r="C16" s="13">
        <v>58687.63</v>
      </c>
    </row>
    <row r="17" spans="1:3" ht="18" customHeight="1">
      <c r="A17" s="162" t="s">
        <v>5</v>
      </c>
      <c r="B17" s="150"/>
      <c r="C17" s="14">
        <v>11840.49</v>
      </c>
    </row>
    <row r="18" spans="1:3" ht="30" customHeight="1">
      <c r="A18" s="163" t="s">
        <v>112</v>
      </c>
      <c r="B18" s="164"/>
      <c r="C18" s="14">
        <v>4474.4399999999996</v>
      </c>
    </row>
    <row r="19" spans="1:3" ht="20.25" customHeight="1">
      <c r="A19" s="157" t="s">
        <v>41</v>
      </c>
      <c r="B19" s="198"/>
      <c r="C19" s="14">
        <v>5295.17</v>
      </c>
    </row>
    <row r="20" spans="1:3" ht="21" customHeight="1">
      <c r="A20" s="157" t="s">
        <v>99</v>
      </c>
      <c r="B20" s="150"/>
      <c r="C20" s="14">
        <v>143.69</v>
      </c>
    </row>
    <row r="21" spans="1:3" ht="39" customHeight="1" thickBot="1">
      <c r="A21" s="167" t="s">
        <v>78</v>
      </c>
      <c r="B21" s="168"/>
      <c r="C21" s="14">
        <v>1159.48</v>
      </c>
    </row>
    <row r="22" spans="1:3" ht="22.5" customHeight="1" thickBot="1">
      <c r="A22" s="124" t="s">
        <v>73</v>
      </c>
      <c r="B22" s="125"/>
      <c r="C22" s="10">
        <v>1131.08</v>
      </c>
    </row>
    <row r="23" spans="1:3" ht="16.5" customHeight="1">
      <c r="A23" s="120" t="s">
        <v>63</v>
      </c>
      <c r="B23" s="121"/>
      <c r="C23" s="15">
        <f>C24+C25+C28+C29+C30+C31+C32+C33+C34</f>
        <v>68745.06</v>
      </c>
    </row>
    <row r="24" spans="1:3" ht="30.75" customHeight="1">
      <c r="A24" s="160" t="s">
        <v>64</v>
      </c>
      <c r="B24" s="161"/>
      <c r="C24" s="23">
        <v>37981.17</v>
      </c>
    </row>
    <row r="25" spans="1:3" ht="21" customHeight="1">
      <c r="A25" s="134" t="s">
        <v>12</v>
      </c>
      <c r="B25" s="146"/>
      <c r="C25" s="23">
        <v>7646.26</v>
      </c>
    </row>
    <row r="26" spans="1:3" ht="24.75" hidden="1" customHeight="1">
      <c r="A26" s="134" t="s">
        <v>65</v>
      </c>
      <c r="B26" s="135"/>
      <c r="C26" s="23">
        <v>14415.73</v>
      </c>
    </row>
    <row r="27" spans="1:3" ht="29.25" hidden="1" customHeight="1">
      <c r="A27" s="134" t="s">
        <v>71</v>
      </c>
      <c r="B27" s="135"/>
      <c r="C27" s="23">
        <v>2031.3</v>
      </c>
    </row>
    <row r="28" spans="1:3" ht="21.75" customHeight="1">
      <c r="A28" s="134" t="s">
        <v>65</v>
      </c>
      <c r="B28" s="191"/>
      <c r="C28" s="23">
        <v>15151.91</v>
      </c>
    </row>
    <row r="29" spans="1:3" ht="22.5" customHeight="1">
      <c r="A29" s="134" t="s">
        <v>71</v>
      </c>
      <c r="B29" s="191"/>
      <c r="C29" s="23">
        <v>2135.04</v>
      </c>
    </row>
    <row r="30" spans="1:3" ht="23.25" customHeight="1">
      <c r="A30" s="134" t="s">
        <v>1</v>
      </c>
      <c r="B30" s="135"/>
      <c r="C30" s="23">
        <v>3189.47</v>
      </c>
    </row>
    <row r="31" spans="1:3" ht="18" customHeight="1">
      <c r="A31" s="148" t="s">
        <v>75</v>
      </c>
      <c r="B31" s="149"/>
      <c r="C31" s="23">
        <v>1240.77</v>
      </c>
    </row>
    <row r="32" spans="1:3" ht="19.5" customHeight="1">
      <c r="A32" s="148" t="s">
        <v>0</v>
      </c>
      <c r="B32" s="149"/>
      <c r="C32" s="23">
        <v>191.36</v>
      </c>
    </row>
    <row r="33" spans="1:3" ht="20.25" customHeight="1">
      <c r="A33" s="148" t="s">
        <v>79</v>
      </c>
      <c r="B33" s="150"/>
      <c r="C33" s="23">
        <v>480.27</v>
      </c>
    </row>
    <row r="34" spans="1:3" ht="18" customHeight="1" thickBot="1">
      <c r="A34" s="151" t="s">
        <v>18</v>
      </c>
      <c r="B34" s="152"/>
      <c r="C34" s="22">
        <v>728.81</v>
      </c>
    </row>
    <row r="35" spans="1:3" ht="16.5" customHeight="1" thickBot="1">
      <c r="A35" s="138" t="s">
        <v>20</v>
      </c>
      <c r="B35" s="147"/>
      <c r="C35" s="15">
        <v>7517.03</v>
      </c>
    </row>
    <row r="36" spans="1:3" ht="18.75" customHeight="1">
      <c r="B36" s="100" t="s">
        <v>66</v>
      </c>
      <c r="C36" s="52">
        <f>C8+C12+C22+C23+C35</f>
        <v>295235.79000000004</v>
      </c>
    </row>
    <row r="37" spans="1:3" ht="15.75" customHeight="1">
      <c r="A37" s="187"/>
      <c r="B37" s="187"/>
      <c r="C37" s="97"/>
    </row>
    <row r="38" spans="1:3" ht="18" customHeight="1">
      <c r="A38" s="187"/>
      <c r="B38" s="187"/>
      <c r="C38" s="98"/>
    </row>
    <row r="39" spans="1:3" ht="21" customHeight="1">
      <c r="A39" s="2"/>
      <c r="B39" s="2"/>
      <c r="C39" s="2"/>
    </row>
  </sheetData>
  <mergeCells count="36">
    <mergeCell ref="A37:B37"/>
    <mergeCell ref="A38:B38"/>
    <mergeCell ref="A20:B20"/>
    <mergeCell ref="A35:B35"/>
    <mergeCell ref="A19:B19"/>
    <mergeCell ref="A34:B34"/>
    <mergeCell ref="A26:B26"/>
    <mergeCell ref="A27:B27"/>
    <mergeCell ref="A30:B30"/>
    <mergeCell ref="A31:B31"/>
    <mergeCell ref="A32:B32"/>
    <mergeCell ref="A33:B33"/>
    <mergeCell ref="A21:B21"/>
    <mergeCell ref="A22:B22"/>
    <mergeCell ref="A23:B23"/>
    <mergeCell ref="A24:B24"/>
    <mergeCell ref="A11:B11"/>
    <mergeCell ref="A15:B15"/>
    <mergeCell ref="A16:B16"/>
    <mergeCell ref="A17:B17"/>
    <mergeCell ref="A18:B18"/>
    <mergeCell ref="A12:B12"/>
    <mergeCell ref="A1:C1"/>
    <mergeCell ref="A7:B7"/>
    <mergeCell ref="A8:B8"/>
    <mergeCell ref="A9:B9"/>
    <mergeCell ref="A10:B10"/>
    <mergeCell ref="A2:B2"/>
    <mergeCell ref="A3:B3"/>
    <mergeCell ref="A4:B4"/>
    <mergeCell ref="A5:B5"/>
    <mergeCell ref="A13:B13"/>
    <mergeCell ref="A14:B14"/>
    <mergeCell ref="A25:B25"/>
    <mergeCell ref="A28:B28"/>
    <mergeCell ref="A29:B29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0"/>
  <sheetViews>
    <sheetView topLeftCell="A20" workbookViewId="0">
      <selection activeCell="B40" sqref="B40"/>
    </sheetView>
  </sheetViews>
  <sheetFormatPr defaultRowHeight="15"/>
  <cols>
    <col min="2" max="2" width="54.5703125" customWidth="1"/>
    <col min="3" max="3" width="21.140625" customWidth="1"/>
  </cols>
  <sheetData>
    <row r="1" spans="1:3" ht="42" customHeight="1">
      <c r="A1" s="126" t="s">
        <v>55</v>
      </c>
      <c r="B1" s="126"/>
      <c r="C1" s="126"/>
    </row>
    <row r="2" spans="1:3">
      <c r="A2" s="193" t="s">
        <v>93</v>
      </c>
      <c r="B2" s="194"/>
      <c r="C2" s="73" t="s">
        <v>61</v>
      </c>
    </row>
    <row r="3" spans="1:3">
      <c r="A3" s="244" t="s">
        <v>104</v>
      </c>
      <c r="B3" s="245"/>
      <c r="C3" s="49">
        <v>361796.19</v>
      </c>
    </row>
    <row r="4" spans="1:3">
      <c r="A4" s="246" t="s">
        <v>67</v>
      </c>
      <c r="B4" s="246"/>
      <c r="C4" s="49">
        <v>318296.19</v>
      </c>
    </row>
    <row r="5" spans="1:3">
      <c r="A5" s="246" t="s">
        <v>70</v>
      </c>
      <c r="B5" s="246"/>
      <c r="C5" s="49">
        <v>43500</v>
      </c>
    </row>
    <row r="6" spans="1:3" ht="15.75" thickBot="1">
      <c r="A6" s="62"/>
      <c r="B6" s="75" t="s">
        <v>96</v>
      </c>
      <c r="C6" s="63">
        <v>361796.19</v>
      </c>
    </row>
    <row r="7" spans="1:3" ht="15.75" thickBot="1">
      <c r="A7" s="241" t="s">
        <v>97</v>
      </c>
      <c r="B7" s="242"/>
      <c r="C7" s="67" t="s">
        <v>61</v>
      </c>
    </row>
    <row r="8" spans="1:3" ht="17.25" customHeight="1">
      <c r="A8" s="127" t="s">
        <v>13</v>
      </c>
      <c r="B8" s="128"/>
      <c r="C8" s="15">
        <f>C9+C10+C11+C12</f>
        <v>127867.13999999998</v>
      </c>
    </row>
    <row r="9" spans="1:3" ht="19.5" customHeight="1">
      <c r="A9" s="148" t="s">
        <v>4</v>
      </c>
      <c r="B9" s="150"/>
      <c r="C9" s="23">
        <v>102162.15</v>
      </c>
    </row>
    <row r="10" spans="1:3" ht="18.75" customHeight="1">
      <c r="A10" s="134" t="s">
        <v>5</v>
      </c>
      <c r="B10" s="135"/>
      <c r="C10" s="23">
        <v>20577.34</v>
      </c>
    </row>
    <row r="11" spans="1:3" ht="18.75" customHeight="1">
      <c r="A11" s="134" t="s">
        <v>14</v>
      </c>
      <c r="B11" s="191"/>
      <c r="C11" s="23">
        <v>3258.45</v>
      </c>
    </row>
    <row r="12" spans="1:3" ht="27.75" customHeight="1" thickBot="1">
      <c r="A12" s="136" t="s">
        <v>38</v>
      </c>
      <c r="B12" s="137"/>
      <c r="C12" s="23">
        <v>1869.2</v>
      </c>
    </row>
    <row r="13" spans="1:3" ht="19.5" customHeight="1" thickBot="1">
      <c r="A13" s="138" t="s">
        <v>6</v>
      </c>
      <c r="B13" s="139"/>
      <c r="C13" s="39">
        <v>28445.599999999999</v>
      </c>
    </row>
    <row r="14" spans="1:3" ht="23.25" customHeight="1">
      <c r="A14" s="120" t="s">
        <v>19</v>
      </c>
      <c r="B14" s="121"/>
      <c r="C14" s="11">
        <f>C15+C16+C17+C18+C19+C20+C21+C24+C22+C23</f>
        <v>240129.46000000005</v>
      </c>
    </row>
    <row r="15" spans="1:3" ht="23.25" customHeight="1">
      <c r="A15" s="160" t="s">
        <v>26</v>
      </c>
      <c r="B15" s="161"/>
      <c r="C15" s="12">
        <v>27495.81</v>
      </c>
    </row>
    <row r="16" spans="1:3" ht="17.25" customHeight="1">
      <c r="A16" s="158" t="s">
        <v>7</v>
      </c>
      <c r="B16" s="159"/>
      <c r="C16" s="12">
        <v>31594.29</v>
      </c>
    </row>
    <row r="17" spans="1:3" ht="21" customHeight="1">
      <c r="A17" s="160" t="s">
        <v>8</v>
      </c>
      <c r="B17" s="161"/>
      <c r="C17" s="13">
        <v>113923.04</v>
      </c>
    </row>
    <row r="18" spans="1:3">
      <c r="A18" s="162" t="s">
        <v>5</v>
      </c>
      <c r="B18" s="150"/>
      <c r="C18" s="14">
        <v>22984.48</v>
      </c>
    </row>
    <row r="19" spans="1:3" ht="16.5" customHeight="1">
      <c r="A19" s="163" t="s">
        <v>98</v>
      </c>
      <c r="B19" s="164"/>
      <c r="C19" s="14">
        <v>7539.89</v>
      </c>
    </row>
    <row r="20" spans="1:3" ht="21.75" customHeight="1">
      <c r="A20" s="157" t="s">
        <v>41</v>
      </c>
      <c r="B20" s="198"/>
      <c r="C20" s="14">
        <v>8922.92</v>
      </c>
    </row>
    <row r="21" spans="1:3" ht="20.25" customHeight="1">
      <c r="A21" s="157" t="s">
        <v>99</v>
      </c>
      <c r="B21" s="150"/>
      <c r="C21" s="14">
        <v>242.13</v>
      </c>
    </row>
    <row r="22" spans="1:3" ht="18.75" customHeight="1">
      <c r="A22" s="157" t="s">
        <v>56</v>
      </c>
      <c r="B22" s="150"/>
      <c r="C22" s="14">
        <v>8401.58</v>
      </c>
    </row>
    <row r="23" spans="1:3" ht="23.25" customHeight="1">
      <c r="A23" s="157" t="s">
        <v>59</v>
      </c>
      <c r="B23" s="150"/>
      <c r="C23" s="14">
        <v>13400</v>
      </c>
    </row>
    <row r="24" spans="1:3" ht="40.5" customHeight="1" thickBot="1">
      <c r="A24" s="167" t="s">
        <v>52</v>
      </c>
      <c r="B24" s="168"/>
      <c r="C24" s="14">
        <v>5625.32</v>
      </c>
    </row>
    <row r="25" spans="1:3" ht="23.25" customHeight="1" thickBot="1">
      <c r="A25" s="124" t="s">
        <v>73</v>
      </c>
      <c r="B25" s="125"/>
      <c r="C25" s="10">
        <v>1905.98</v>
      </c>
    </row>
    <row r="26" spans="1:3" ht="21" customHeight="1">
      <c r="A26" s="120" t="s">
        <v>63</v>
      </c>
      <c r="B26" s="121"/>
      <c r="C26" s="15">
        <f>C27+C28+C29+C30+C31+C32+C33+C34+C35</f>
        <v>115842.53</v>
      </c>
    </row>
    <row r="27" spans="1:3" ht="24.75" customHeight="1">
      <c r="A27" s="118" t="s">
        <v>64</v>
      </c>
      <c r="B27" s="119"/>
      <c r="C27" s="23">
        <v>64002.21</v>
      </c>
    </row>
    <row r="28" spans="1:3" ht="19.5" customHeight="1">
      <c r="A28" s="134" t="s">
        <v>12</v>
      </c>
      <c r="B28" s="146"/>
      <c r="C28" s="23">
        <v>12884.74</v>
      </c>
    </row>
    <row r="29" spans="1:3" ht="18" customHeight="1">
      <c r="A29" s="134" t="s">
        <v>65</v>
      </c>
      <c r="B29" s="135"/>
      <c r="C29" s="23">
        <v>25532.54</v>
      </c>
    </row>
    <row r="30" spans="1:3" ht="15.75" customHeight="1">
      <c r="A30" s="134" t="s">
        <v>71</v>
      </c>
      <c r="B30" s="135"/>
      <c r="C30" s="23">
        <v>3597.76</v>
      </c>
    </row>
    <row r="31" spans="1:3">
      <c r="A31" s="134" t="s">
        <v>1</v>
      </c>
      <c r="B31" s="135"/>
      <c r="C31" s="23">
        <v>5374.58</v>
      </c>
    </row>
    <row r="32" spans="1:3">
      <c r="A32" s="148" t="s">
        <v>75</v>
      </c>
      <c r="B32" s="149"/>
      <c r="C32" s="23">
        <v>2090.8200000000002</v>
      </c>
    </row>
    <row r="33" spans="1:4" ht="18" customHeight="1">
      <c r="A33" s="148" t="s">
        <v>0</v>
      </c>
      <c r="B33" s="149"/>
      <c r="C33" s="23">
        <v>322.45999999999998</v>
      </c>
    </row>
    <row r="34" spans="1:4" ht="18" customHeight="1">
      <c r="A34" s="148" t="s">
        <v>17</v>
      </c>
      <c r="B34" s="150"/>
      <c r="C34" s="23">
        <v>809.31</v>
      </c>
    </row>
    <row r="35" spans="1:4" ht="15.75" thickBot="1">
      <c r="A35" s="151" t="s">
        <v>18</v>
      </c>
      <c r="B35" s="152"/>
      <c r="C35" s="22">
        <v>1228.1099999999999</v>
      </c>
    </row>
    <row r="36" spans="1:4" ht="15.75" thickBot="1">
      <c r="A36" s="138" t="s">
        <v>20</v>
      </c>
      <c r="B36" s="147"/>
      <c r="C36" s="15">
        <v>12666.98</v>
      </c>
    </row>
    <row r="37" spans="1:4">
      <c r="B37" s="100" t="s">
        <v>66</v>
      </c>
      <c r="C37" s="52">
        <f>C8+C13+C14+C25+C26+C36</f>
        <v>526857.69000000006</v>
      </c>
    </row>
    <row r="38" spans="1:4">
      <c r="A38" s="187"/>
      <c r="B38" s="187"/>
      <c r="C38" s="97"/>
      <c r="D38" s="2"/>
    </row>
    <row r="39" spans="1:4">
      <c r="A39" s="187"/>
      <c r="B39" s="187"/>
      <c r="C39" s="98"/>
      <c r="D39" s="2"/>
    </row>
    <row r="40" spans="1:4">
      <c r="A40" s="2"/>
      <c r="B40" s="2"/>
      <c r="C40" s="2"/>
      <c r="D40" s="2"/>
    </row>
  </sheetData>
  <mergeCells count="37">
    <mergeCell ref="A12:B12"/>
    <mergeCell ref="A38:B38"/>
    <mergeCell ref="A39:B39"/>
    <mergeCell ref="A11:B11"/>
    <mergeCell ref="A1:C1"/>
    <mergeCell ref="A7:B7"/>
    <mergeCell ref="A8:B8"/>
    <mergeCell ref="A9:B9"/>
    <mergeCell ref="A10:B10"/>
    <mergeCell ref="A2:B2"/>
    <mergeCell ref="A3:B3"/>
    <mergeCell ref="A4:B4"/>
    <mergeCell ref="A5:B5"/>
    <mergeCell ref="A30:B30"/>
    <mergeCell ref="A31:B31"/>
    <mergeCell ref="A19:B19"/>
    <mergeCell ref="A26:B26"/>
    <mergeCell ref="A27:B27"/>
    <mergeCell ref="A28:B28"/>
    <mergeCell ref="A29:B29"/>
    <mergeCell ref="A13:B13"/>
    <mergeCell ref="A14:B14"/>
    <mergeCell ref="A15:B15"/>
    <mergeCell ref="A16:B16"/>
    <mergeCell ref="A17:B17"/>
    <mergeCell ref="A18:B18"/>
    <mergeCell ref="A23:B23"/>
    <mergeCell ref="A21:B21"/>
    <mergeCell ref="A24:B24"/>
    <mergeCell ref="A22:B22"/>
    <mergeCell ref="A25:B25"/>
    <mergeCell ref="A20:B20"/>
    <mergeCell ref="A32:B32"/>
    <mergeCell ref="A33:B33"/>
    <mergeCell ref="A34:B34"/>
    <mergeCell ref="A35:B35"/>
    <mergeCell ref="A36:B36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40"/>
  <sheetViews>
    <sheetView topLeftCell="A22" workbookViewId="0">
      <selection activeCell="B43" sqref="B43"/>
    </sheetView>
  </sheetViews>
  <sheetFormatPr defaultRowHeight="15"/>
  <cols>
    <col min="2" max="2" width="50.85546875" customWidth="1"/>
    <col min="3" max="3" width="17.85546875" customWidth="1"/>
  </cols>
  <sheetData>
    <row r="1" spans="1:3" ht="39.75" customHeight="1">
      <c r="A1" s="126" t="s">
        <v>54</v>
      </c>
      <c r="B1" s="126"/>
      <c r="C1" s="126"/>
    </row>
    <row r="2" spans="1:3">
      <c r="A2" s="193" t="s">
        <v>93</v>
      </c>
      <c r="B2" s="194"/>
      <c r="C2" s="73" t="s">
        <v>61</v>
      </c>
    </row>
    <row r="3" spans="1:3">
      <c r="A3" s="195" t="s">
        <v>113</v>
      </c>
      <c r="B3" s="196"/>
      <c r="C3" s="49">
        <v>546175.30000000005</v>
      </c>
    </row>
    <row r="4" spans="1:3">
      <c r="A4" s="247" t="s">
        <v>67</v>
      </c>
      <c r="B4" s="248"/>
      <c r="C4" s="49">
        <v>425948.51</v>
      </c>
    </row>
    <row r="5" spans="1:3">
      <c r="A5" s="195" t="s">
        <v>70</v>
      </c>
      <c r="B5" s="196"/>
      <c r="C5" s="49">
        <v>120226.79</v>
      </c>
    </row>
    <row r="6" spans="1:3" ht="15.75" thickBot="1">
      <c r="A6" s="62"/>
      <c r="B6" s="75" t="s">
        <v>96</v>
      </c>
      <c r="C6" s="63">
        <v>546175.30000000005</v>
      </c>
    </row>
    <row r="7" spans="1:3" ht="25.5" customHeight="1" thickBot="1">
      <c r="A7" s="241" t="s">
        <v>97</v>
      </c>
      <c r="B7" s="242"/>
      <c r="C7" s="67" t="s">
        <v>61</v>
      </c>
    </row>
    <row r="8" spans="1:3" ht="22.5" customHeight="1">
      <c r="A8" s="127" t="s">
        <v>13</v>
      </c>
      <c r="B8" s="128"/>
      <c r="C8" s="15">
        <f>C9+C10+C11</f>
        <v>163810.09</v>
      </c>
    </row>
    <row r="9" spans="1:3" ht="18.75" customHeight="1">
      <c r="A9" s="148" t="s">
        <v>4</v>
      </c>
      <c r="B9" s="150"/>
      <c r="C9" s="23">
        <v>128800</v>
      </c>
    </row>
    <row r="10" spans="1:3" ht="17.25" customHeight="1">
      <c r="A10" s="134" t="s">
        <v>5</v>
      </c>
      <c r="B10" s="135"/>
      <c r="C10" s="23">
        <v>26017.599999999999</v>
      </c>
    </row>
    <row r="11" spans="1:3" ht="24.75" customHeight="1" thickBot="1">
      <c r="A11" s="134" t="s">
        <v>14</v>
      </c>
      <c r="B11" s="191"/>
      <c r="C11" s="23">
        <v>8992.49</v>
      </c>
    </row>
    <row r="12" spans="1:3" ht="23.25" customHeight="1" thickBot="1">
      <c r="A12" s="138" t="s">
        <v>6</v>
      </c>
      <c r="B12" s="139"/>
      <c r="C12" s="39">
        <v>38539.199999999997</v>
      </c>
    </row>
    <row r="13" spans="1:3" ht="23.25" customHeight="1">
      <c r="A13" s="120" t="s">
        <v>19</v>
      </c>
      <c r="B13" s="121"/>
      <c r="C13" s="11">
        <f>C14+C15+C16+C17+C18+C19+C20+C22+C21</f>
        <v>328180.81</v>
      </c>
    </row>
    <row r="14" spans="1:3" ht="23.25" customHeight="1">
      <c r="A14" s="160" t="s">
        <v>26</v>
      </c>
      <c r="B14" s="161"/>
      <c r="C14" s="12">
        <v>39302.559999999998</v>
      </c>
    </row>
    <row r="15" spans="1:3" ht="20.25" customHeight="1">
      <c r="A15" s="158" t="s">
        <v>7</v>
      </c>
      <c r="B15" s="159"/>
      <c r="C15" s="12">
        <v>48993.72</v>
      </c>
    </row>
    <row r="16" spans="1:3" ht="23.25" customHeight="1">
      <c r="A16" s="160" t="s">
        <v>8</v>
      </c>
      <c r="B16" s="161"/>
      <c r="C16" s="13">
        <v>165706.23000000001</v>
      </c>
    </row>
    <row r="17" spans="1:3" ht="19.5" customHeight="1">
      <c r="A17" s="162" t="s">
        <v>5</v>
      </c>
      <c r="B17" s="150"/>
      <c r="C17" s="14">
        <v>33431.97</v>
      </c>
    </row>
    <row r="18" spans="1:3" ht="24" customHeight="1">
      <c r="A18" s="163" t="s">
        <v>98</v>
      </c>
      <c r="B18" s="164"/>
      <c r="C18" s="14">
        <v>11382.39</v>
      </c>
    </row>
    <row r="19" spans="1:3" ht="19.5" customHeight="1">
      <c r="A19" s="157" t="s">
        <v>41</v>
      </c>
      <c r="B19" s="198"/>
      <c r="C19" s="14">
        <v>13470.23</v>
      </c>
    </row>
    <row r="20" spans="1:3" ht="18.75" customHeight="1">
      <c r="A20" s="157" t="s">
        <v>99</v>
      </c>
      <c r="B20" s="150"/>
      <c r="C20" s="14">
        <v>365.52</v>
      </c>
    </row>
    <row r="21" spans="1:3" ht="16.5" customHeight="1">
      <c r="A21" s="157" t="s">
        <v>56</v>
      </c>
      <c r="B21" s="150"/>
      <c r="C21" s="14">
        <v>10887.7</v>
      </c>
    </row>
    <row r="22" spans="1:3" ht="30" customHeight="1" thickBot="1">
      <c r="A22" s="167" t="s">
        <v>52</v>
      </c>
      <c r="B22" s="168"/>
      <c r="C22" s="14">
        <v>4640.49</v>
      </c>
    </row>
    <row r="23" spans="1:3" ht="21" customHeight="1">
      <c r="A23" s="120" t="s">
        <v>43</v>
      </c>
      <c r="B23" s="121"/>
      <c r="C23" s="40">
        <f>C24+C25</f>
        <v>23825.97</v>
      </c>
    </row>
    <row r="24" spans="1:3" ht="21.75" customHeight="1">
      <c r="A24" s="167" t="s">
        <v>30</v>
      </c>
      <c r="B24" s="168"/>
      <c r="C24" s="41">
        <v>8075.97</v>
      </c>
    </row>
    <row r="25" spans="1:3" ht="15.75" customHeight="1" thickBot="1">
      <c r="A25" s="163" t="s">
        <v>35</v>
      </c>
      <c r="B25" s="135"/>
      <c r="C25" s="42">
        <v>15750</v>
      </c>
    </row>
    <row r="26" spans="1:3" ht="22.5" customHeight="1" thickBot="1">
      <c r="A26" s="124" t="s">
        <v>73</v>
      </c>
      <c r="B26" s="125"/>
      <c r="C26" s="21">
        <v>2877.31</v>
      </c>
    </row>
    <row r="27" spans="1:3" ht="21.75" customHeight="1">
      <c r="A27" s="120" t="s">
        <v>63</v>
      </c>
      <c r="B27" s="121"/>
      <c r="C27" s="15">
        <f>C28+C29+C30+C31+C32+C33+C34+C35+C36</f>
        <v>174878.38</v>
      </c>
    </row>
    <row r="28" spans="1:3" ht="27.75" customHeight="1">
      <c r="A28" s="160" t="s">
        <v>64</v>
      </c>
      <c r="B28" s="161"/>
      <c r="C28" s="23">
        <v>96619.11</v>
      </c>
    </row>
    <row r="29" spans="1:3" ht="19.5" customHeight="1">
      <c r="A29" s="134" t="s">
        <v>12</v>
      </c>
      <c r="B29" s="146"/>
      <c r="C29" s="23">
        <v>19451.080000000002</v>
      </c>
    </row>
    <row r="30" spans="1:3" ht="18.75" customHeight="1">
      <c r="A30" s="134" t="s">
        <v>76</v>
      </c>
      <c r="B30" s="135"/>
      <c r="C30" s="23">
        <v>38544.47</v>
      </c>
    </row>
    <row r="31" spans="1:3" ht="19.5" customHeight="1">
      <c r="A31" s="134" t="s">
        <v>71</v>
      </c>
      <c r="B31" s="135"/>
      <c r="C31" s="23">
        <v>5431.26</v>
      </c>
    </row>
    <row r="32" spans="1:3">
      <c r="A32" s="134" t="s">
        <v>1</v>
      </c>
      <c r="B32" s="135"/>
      <c r="C32" s="23">
        <v>8113.58</v>
      </c>
    </row>
    <row r="33" spans="1:3">
      <c r="A33" s="148" t="s">
        <v>75</v>
      </c>
      <c r="B33" s="149"/>
      <c r="C33" s="23">
        <v>3156.35</v>
      </c>
    </row>
    <row r="34" spans="1:3">
      <c r="A34" s="148" t="s">
        <v>0</v>
      </c>
      <c r="B34" s="149"/>
      <c r="C34" s="23">
        <v>486.79</v>
      </c>
    </row>
    <row r="35" spans="1:3" ht="17.25" customHeight="1">
      <c r="A35" s="148" t="s">
        <v>17</v>
      </c>
      <c r="B35" s="150"/>
      <c r="C35" s="23">
        <v>1221.75</v>
      </c>
    </row>
    <row r="36" spans="1:3" ht="15.75" thickBot="1">
      <c r="A36" s="151" t="s">
        <v>18</v>
      </c>
      <c r="B36" s="152"/>
      <c r="C36" s="22">
        <v>1853.99</v>
      </c>
    </row>
    <row r="37" spans="1:3" ht="15.75" thickBot="1">
      <c r="A37" s="138" t="s">
        <v>20</v>
      </c>
      <c r="B37" s="147"/>
      <c r="C37" s="15">
        <v>19122.349999999999</v>
      </c>
    </row>
    <row r="38" spans="1:3">
      <c r="B38" s="100" t="s">
        <v>66</v>
      </c>
      <c r="C38" s="52">
        <f>C8+C12+C13+C23+C27+C37+C26</f>
        <v>751234.11</v>
      </c>
    </row>
    <row r="39" spans="1:3">
      <c r="A39" s="99"/>
      <c r="B39" s="99"/>
      <c r="C39" s="97"/>
    </row>
    <row r="40" spans="1:3">
      <c r="A40" s="99"/>
      <c r="B40" s="99"/>
      <c r="C40" s="98"/>
    </row>
  </sheetData>
  <mergeCells count="36">
    <mergeCell ref="A11:B11"/>
    <mergeCell ref="A1:C1"/>
    <mergeCell ref="A7:B7"/>
    <mergeCell ref="A8:B8"/>
    <mergeCell ref="A9:B9"/>
    <mergeCell ref="A10:B10"/>
    <mergeCell ref="A2:B2"/>
    <mergeCell ref="A3:B3"/>
    <mergeCell ref="A4:B4"/>
    <mergeCell ref="A5:B5"/>
    <mergeCell ref="A34:B34"/>
    <mergeCell ref="A26:B26"/>
    <mergeCell ref="A35:B35"/>
    <mergeCell ref="A36:B36"/>
    <mergeCell ref="A37:B37"/>
    <mergeCell ref="A27:B27"/>
    <mergeCell ref="A28:B28"/>
    <mergeCell ref="A29:B29"/>
    <mergeCell ref="A30:B30"/>
    <mergeCell ref="A31:B31"/>
    <mergeCell ref="A23:B23"/>
    <mergeCell ref="A24:B24"/>
    <mergeCell ref="A32:B32"/>
    <mergeCell ref="A33:B33"/>
    <mergeCell ref="A25:B25"/>
    <mergeCell ref="A22:B22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0:B20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F45"/>
  <sheetViews>
    <sheetView tabSelected="1" topLeftCell="A19" workbookViewId="0">
      <selection activeCell="F30" sqref="F30"/>
    </sheetView>
  </sheetViews>
  <sheetFormatPr defaultRowHeight="15"/>
  <cols>
    <col min="2" max="2" width="20.85546875" customWidth="1"/>
    <col min="3" max="3" width="39.140625" customWidth="1"/>
    <col min="4" max="4" width="19" customWidth="1"/>
    <col min="6" max="6" width="23.85546875" customWidth="1"/>
  </cols>
  <sheetData>
    <row r="1" spans="2:4" ht="33" customHeight="1">
      <c r="B1" s="126" t="s">
        <v>114</v>
      </c>
      <c r="C1" s="126"/>
      <c r="D1" s="126"/>
    </row>
    <row r="2" spans="2:4" ht="23.25" customHeight="1" thickBot="1">
      <c r="B2" s="108" t="s">
        <v>93</v>
      </c>
      <c r="C2" s="109"/>
      <c r="D2" s="46" t="s">
        <v>61</v>
      </c>
    </row>
    <row r="3" spans="2:4">
      <c r="B3" s="110" t="s">
        <v>94</v>
      </c>
      <c r="C3" s="111"/>
      <c r="D3" s="89">
        <v>248976.16</v>
      </c>
    </row>
    <row r="4" spans="2:4">
      <c r="B4" s="112" t="s">
        <v>95</v>
      </c>
      <c r="C4" s="113"/>
      <c r="D4" s="89">
        <v>2498635.54</v>
      </c>
    </row>
    <row r="5" spans="2:4">
      <c r="B5" s="112" t="s">
        <v>102</v>
      </c>
      <c r="C5" s="113"/>
      <c r="D5" s="89">
        <v>2471229.19</v>
      </c>
    </row>
    <row r="6" spans="2:4" ht="15.75" thickBot="1">
      <c r="B6" s="114" t="s">
        <v>103</v>
      </c>
      <c r="C6" s="115"/>
      <c r="D6" s="89">
        <v>276382.51</v>
      </c>
    </row>
    <row r="7" spans="2:4" ht="15.75" thickBot="1">
      <c r="B7" s="104" t="s">
        <v>96</v>
      </c>
      <c r="C7" s="105"/>
      <c r="D7" s="49">
        <v>2498635.54</v>
      </c>
    </row>
    <row r="8" spans="2:4" ht="16.5" thickBot="1">
      <c r="B8" s="129" t="s">
        <v>97</v>
      </c>
      <c r="C8" s="130"/>
      <c r="D8" s="45" t="s">
        <v>61</v>
      </c>
    </row>
    <row r="9" spans="2:4">
      <c r="B9" s="127" t="s">
        <v>13</v>
      </c>
      <c r="C9" s="128"/>
      <c r="D9" s="15">
        <f>D10+D11+D12</f>
        <v>403261.73</v>
      </c>
    </row>
    <row r="10" spans="2:4">
      <c r="B10" s="134" t="s">
        <v>4</v>
      </c>
      <c r="C10" s="135"/>
      <c r="D10" s="23">
        <v>328688</v>
      </c>
    </row>
    <row r="11" spans="2:4">
      <c r="B11" s="134" t="s">
        <v>5</v>
      </c>
      <c r="C11" s="135"/>
      <c r="D11" s="23">
        <v>66394.97</v>
      </c>
    </row>
    <row r="12" spans="2:4" ht="15.75" thickBot="1">
      <c r="B12" s="136" t="s">
        <v>14</v>
      </c>
      <c r="C12" s="137"/>
      <c r="D12" s="23">
        <v>8178.76</v>
      </c>
    </row>
    <row r="13" spans="2:4" ht="15.75" thickBot="1">
      <c r="B13" s="138" t="s">
        <v>6</v>
      </c>
      <c r="C13" s="139"/>
      <c r="D13" s="10">
        <v>95376.72</v>
      </c>
    </row>
    <row r="14" spans="2:4">
      <c r="B14" s="120" t="s">
        <v>19</v>
      </c>
      <c r="C14" s="121"/>
      <c r="D14" s="11">
        <f>D15+D16+D17+D18+D19+D20+D21+D22+D23+D24</f>
        <v>813486.46</v>
      </c>
    </row>
    <row r="15" spans="2:4">
      <c r="B15" s="160" t="s">
        <v>80</v>
      </c>
      <c r="C15" s="161"/>
      <c r="D15" s="12">
        <v>23799.82</v>
      </c>
    </row>
    <row r="16" spans="2:4">
      <c r="B16" s="158" t="s">
        <v>7</v>
      </c>
      <c r="C16" s="159"/>
      <c r="D16" s="12">
        <v>16939.71</v>
      </c>
    </row>
    <row r="17" spans="2:6">
      <c r="B17" s="212" t="s">
        <v>115</v>
      </c>
      <c r="C17" s="252"/>
      <c r="D17" s="13">
        <v>3161.54</v>
      </c>
    </row>
    <row r="18" spans="2:6">
      <c r="B18" s="160" t="s">
        <v>72</v>
      </c>
      <c r="C18" s="161"/>
      <c r="D18" s="13">
        <v>538545.28</v>
      </c>
    </row>
    <row r="19" spans="2:6">
      <c r="B19" s="162" t="s">
        <v>5</v>
      </c>
      <c r="C19" s="150"/>
      <c r="D19" s="14">
        <v>108653.87</v>
      </c>
    </row>
    <row r="20" spans="2:6">
      <c r="B20" s="163" t="s">
        <v>98</v>
      </c>
      <c r="C20" s="164"/>
      <c r="D20" s="14">
        <v>52071.99</v>
      </c>
    </row>
    <row r="21" spans="2:6">
      <c r="B21" s="155" t="s">
        <v>29</v>
      </c>
      <c r="C21" s="156"/>
      <c r="D21" s="14">
        <v>61623.42</v>
      </c>
    </row>
    <row r="22" spans="2:6">
      <c r="B22" s="155" t="s">
        <v>116</v>
      </c>
      <c r="C22" s="249"/>
      <c r="D22" s="14">
        <v>2486</v>
      </c>
    </row>
    <row r="23" spans="2:6">
      <c r="B23" s="157" t="s">
        <v>99</v>
      </c>
      <c r="C23" s="150"/>
      <c r="D23" s="14">
        <v>1672.2</v>
      </c>
    </row>
    <row r="24" spans="2:6" ht="15.75" thickBot="1">
      <c r="B24" s="171" t="s">
        <v>10</v>
      </c>
      <c r="C24" s="172"/>
      <c r="D24" s="28">
        <v>4532.63</v>
      </c>
    </row>
    <row r="25" spans="2:6" ht="15.75" thickBot="1">
      <c r="B25" s="250" t="s">
        <v>117</v>
      </c>
      <c r="C25" s="251"/>
      <c r="D25" s="39">
        <v>17150</v>
      </c>
    </row>
    <row r="26" spans="2:6">
      <c r="B26" s="120" t="s">
        <v>100</v>
      </c>
      <c r="C26" s="121"/>
      <c r="D26" s="21">
        <f>D27+D28+D29</f>
        <v>501147.74</v>
      </c>
    </row>
    <row r="27" spans="2:6">
      <c r="B27" s="167" t="s">
        <v>27</v>
      </c>
      <c r="C27" s="168"/>
      <c r="D27" s="14">
        <v>3500</v>
      </c>
    </row>
    <row r="28" spans="2:6">
      <c r="B28" s="163" t="s">
        <v>118</v>
      </c>
      <c r="C28" s="164"/>
      <c r="D28" s="14">
        <v>55000</v>
      </c>
    </row>
    <row r="29" spans="2:6" ht="15.75" thickBot="1">
      <c r="B29" s="171" t="s">
        <v>28</v>
      </c>
      <c r="C29" s="172"/>
      <c r="D29" s="28">
        <v>442647.74</v>
      </c>
    </row>
    <row r="30" spans="2:6" ht="15.75" thickBot="1">
      <c r="B30" s="124" t="s">
        <v>73</v>
      </c>
      <c r="C30" s="125"/>
      <c r="D30" s="10">
        <v>13163.09</v>
      </c>
    </row>
    <row r="31" spans="2:6">
      <c r="B31" s="120" t="s">
        <v>74</v>
      </c>
      <c r="C31" s="121"/>
      <c r="D31" s="92">
        <f>D32+D33+D34+D35+D36+D37+D38+D39+D40</f>
        <v>800031.30999999994</v>
      </c>
      <c r="F31" s="93"/>
    </row>
    <row r="32" spans="2:6">
      <c r="B32" s="160" t="s">
        <v>64</v>
      </c>
      <c r="C32" s="161"/>
      <c r="D32" s="90">
        <v>442011.84</v>
      </c>
    </row>
    <row r="33" spans="2:4">
      <c r="B33" s="134" t="s">
        <v>12</v>
      </c>
      <c r="C33" s="146"/>
      <c r="D33" s="90">
        <v>88984.55</v>
      </c>
    </row>
    <row r="34" spans="2:4">
      <c r="B34" s="134" t="s">
        <v>65</v>
      </c>
      <c r="C34" s="135"/>
      <c r="D34" s="90">
        <v>176332.74</v>
      </c>
    </row>
    <row r="35" spans="2:4">
      <c r="B35" s="134" t="s">
        <v>71</v>
      </c>
      <c r="C35" s="135"/>
      <c r="D35" s="90">
        <v>24846.84</v>
      </c>
    </row>
    <row r="36" spans="2:4">
      <c r="B36" s="134" t="s">
        <v>1</v>
      </c>
      <c r="C36" s="135"/>
      <c r="D36" s="90">
        <v>37117.910000000003</v>
      </c>
    </row>
    <row r="37" spans="2:4">
      <c r="B37" s="148" t="s">
        <v>75</v>
      </c>
      <c r="C37" s="149"/>
      <c r="D37" s="90">
        <v>14439.65</v>
      </c>
    </row>
    <row r="38" spans="2:4">
      <c r="B38" s="148" t="s">
        <v>0</v>
      </c>
      <c r="C38" s="149"/>
      <c r="D38" s="90">
        <v>2226.9499999999998</v>
      </c>
    </row>
    <row r="39" spans="2:4">
      <c r="B39" s="148" t="s">
        <v>17</v>
      </c>
      <c r="C39" s="150"/>
      <c r="D39" s="90">
        <v>5589.23</v>
      </c>
    </row>
    <row r="40" spans="2:4" ht="15.75" thickBot="1">
      <c r="B40" s="151" t="s">
        <v>18</v>
      </c>
      <c r="C40" s="152"/>
      <c r="D40" s="91">
        <v>8481.6</v>
      </c>
    </row>
    <row r="41" spans="2:4" ht="15.75" thickBot="1">
      <c r="B41" s="138" t="s">
        <v>20</v>
      </c>
      <c r="C41" s="147"/>
      <c r="D41" s="15">
        <v>87480.66</v>
      </c>
    </row>
    <row r="42" spans="2:4">
      <c r="C42" s="95" t="s">
        <v>66</v>
      </c>
      <c r="D42" s="96">
        <f>D9+D13+D14+D25+D26+D30+D31+D41</f>
        <v>2731097.71</v>
      </c>
    </row>
    <row r="43" spans="2:4">
      <c r="B43" s="106"/>
      <c r="C43" s="106"/>
      <c r="D43" s="5"/>
    </row>
    <row r="44" spans="2:4">
      <c r="B44" s="106"/>
      <c r="C44" s="106"/>
      <c r="D44" s="94"/>
    </row>
    <row r="45" spans="2:4">
      <c r="B45" s="107"/>
      <c r="C45" s="107"/>
      <c r="D45" s="6"/>
    </row>
  </sheetData>
  <mergeCells count="44">
    <mergeCell ref="B13:C13"/>
    <mergeCell ref="B14:C14"/>
    <mergeCell ref="B12:C12"/>
    <mergeCell ref="B1:D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5:C15"/>
    <mergeCell ref="B16:C16"/>
    <mergeCell ref="B18:C18"/>
    <mergeCell ref="B19:C19"/>
    <mergeCell ref="B17:C17"/>
    <mergeCell ref="B22:C22"/>
    <mergeCell ref="B25:C25"/>
    <mergeCell ref="B20:C20"/>
    <mergeCell ref="B21:C21"/>
    <mergeCell ref="B23:C23"/>
    <mergeCell ref="B24:C24"/>
    <mergeCell ref="B26:C26"/>
    <mergeCell ref="B39:C39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8:C28"/>
    <mergeCell ref="B27:C27"/>
    <mergeCell ref="B40:C40"/>
    <mergeCell ref="B41:C41"/>
    <mergeCell ref="B43:C43"/>
    <mergeCell ref="B44:C44"/>
    <mergeCell ref="B45:C45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F44"/>
  <sheetViews>
    <sheetView topLeftCell="A19" workbookViewId="0">
      <selection activeCell="C48" sqref="C48"/>
    </sheetView>
  </sheetViews>
  <sheetFormatPr defaultRowHeight="15"/>
  <cols>
    <col min="2" max="2" width="29.140625" customWidth="1"/>
    <col min="3" max="3" width="27" customWidth="1"/>
    <col min="4" max="4" width="20.5703125" customWidth="1"/>
    <col min="5" max="5" width="0.28515625" customWidth="1"/>
    <col min="6" max="6" width="0.42578125" customWidth="1"/>
  </cols>
  <sheetData>
    <row r="1" spans="2:6" ht="47.25" customHeight="1" thickBot="1">
      <c r="B1" s="185" t="s">
        <v>119</v>
      </c>
      <c r="C1" s="185"/>
      <c r="D1" s="185"/>
      <c r="E1" s="186"/>
      <c r="F1" s="186"/>
    </row>
    <row r="2" spans="2:6" ht="15.75" thickBot="1">
      <c r="B2" s="179" t="s">
        <v>93</v>
      </c>
      <c r="C2" s="179"/>
      <c r="D2" s="88" t="s">
        <v>61</v>
      </c>
      <c r="E2" s="2"/>
      <c r="F2" s="2"/>
    </row>
    <row r="3" spans="2:6">
      <c r="B3" s="180" t="s">
        <v>68</v>
      </c>
      <c r="C3" s="180"/>
      <c r="D3" s="64">
        <v>105975.62</v>
      </c>
      <c r="E3" s="2"/>
      <c r="F3" s="2"/>
    </row>
    <row r="4" spans="2:6">
      <c r="B4" s="181" t="s">
        <v>104</v>
      </c>
      <c r="C4" s="181"/>
      <c r="D4" s="65">
        <v>852502.61</v>
      </c>
      <c r="E4" s="2"/>
      <c r="F4" s="2"/>
    </row>
    <row r="5" spans="2:6">
      <c r="B5" s="181" t="s">
        <v>69</v>
      </c>
      <c r="C5" s="181"/>
      <c r="D5" s="65">
        <v>855300.41</v>
      </c>
      <c r="E5" s="2"/>
      <c r="F5" s="2"/>
    </row>
    <row r="6" spans="2:6" ht="15.75" thickBot="1">
      <c r="B6" s="183" t="s">
        <v>70</v>
      </c>
      <c r="C6" s="183"/>
      <c r="D6" s="66">
        <v>103177.82</v>
      </c>
      <c r="E6" s="2"/>
      <c r="F6" s="2"/>
    </row>
    <row r="7" spans="2:6" ht="24.75" customHeight="1" thickBot="1">
      <c r="B7" s="253" t="s">
        <v>96</v>
      </c>
      <c r="C7" s="253"/>
      <c r="D7" s="63">
        <v>852502.61</v>
      </c>
      <c r="E7" s="27"/>
      <c r="F7" s="2"/>
    </row>
    <row r="8" spans="2:6" ht="15.75" thickBot="1">
      <c r="B8" s="165" t="s">
        <v>97</v>
      </c>
      <c r="C8" s="166"/>
      <c r="D8" s="67" t="s">
        <v>61</v>
      </c>
      <c r="E8" s="17"/>
    </row>
    <row r="9" spans="2:6" ht="15.75">
      <c r="B9" s="127" t="s">
        <v>33</v>
      </c>
      <c r="C9" s="128"/>
      <c r="D9" s="15">
        <f>D10+D11+D12</f>
        <v>262660.05</v>
      </c>
      <c r="E9" s="18"/>
      <c r="F9" s="27"/>
    </row>
    <row r="10" spans="2:6">
      <c r="B10" s="148" t="s">
        <v>4</v>
      </c>
      <c r="C10" s="150"/>
      <c r="D10" s="23">
        <v>215133</v>
      </c>
      <c r="E10" s="18"/>
    </row>
    <row r="11" spans="2:6">
      <c r="B11" s="134" t="s">
        <v>5</v>
      </c>
      <c r="C11" s="135"/>
      <c r="D11" s="23">
        <v>43456.88</v>
      </c>
      <c r="E11" s="18"/>
    </row>
    <row r="12" spans="2:6" ht="15.75" thickBot="1">
      <c r="B12" s="136" t="s">
        <v>14</v>
      </c>
      <c r="C12" s="137"/>
      <c r="D12" s="23">
        <v>4070.17</v>
      </c>
      <c r="E12" s="19"/>
    </row>
    <row r="13" spans="2:6" ht="15.75" thickBot="1">
      <c r="B13" s="138" t="s">
        <v>6</v>
      </c>
      <c r="C13" s="139"/>
      <c r="D13" s="10">
        <v>71128.800000000003</v>
      </c>
      <c r="E13" s="19"/>
    </row>
    <row r="14" spans="2:6">
      <c r="B14" s="120" t="s">
        <v>19</v>
      </c>
      <c r="C14" s="121"/>
      <c r="D14" s="11">
        <f>D15+D16+D17+D18+D19+D20+D21+D22+D23</f>
        <v>468537.7</v>
      </c>
      <c r="E14" s="19"/>
    </row>
    <row r="15" spans="2:6">
      <c r="B15" s="160" t="s">
        <v>11</v>
      </c>
      <c r="C15" s="161"/>
      <c r="D15" s="12">
        <v>16360.19</v>
      </c>
      <c r="E15" s="19"/>
    </row>
    <row r="16" spans="2:6">
      <c r="B16" s="158" t="s">
        <v>7</v>
      </c>
      <c r="C16" s="159"/>
      <c r="D16" s="12">
        <v>29776.05</v>
      </c>
      <c r="E16" s="19"/>
    </row>
    <row r="17" spans="2:5">
      <c r="B17" s="160" t="s">
        <v>8</v>
      </c>
      <c r="C17" s="161"/>
      <c r="D17" s="13">
        <v>303794.77</v>
      </c>
      <c r="E17" s="19"/>
    </row>
    <row r="18" spans="2:5">
      <c r="B18" s="162" t="s">
        <v>5</v>
      </c>
      <c r="C18" s="150"/>
      <c r="D18" s="14">
        <v>61291.93</v>
      </c>
      <c r="E18" s="18"/>
    </row>
    <row r="19" spans="2:5">
      <c r="B19" s="163" t="s">
        <v>98</v>
      </c>
      <c r="C19" s="164"/>
      <c r="D19" s="14">
        <v>17766.3</v>
      </c>
      <c r="E19" s="18"/>
    </row>
    <row r="20" spans="2:5">
      <c r="B20" s="155" t="s">
        <v>29</v>
      </c>
      <c r="C20" s="156"/>
      <c r="D20" s="14">
        <v>21025.13</v>
      </c>
      <c r="E20" s="18"/>
    </row>
    <row r="21" spans="2:5">
      <c r="B21" s="155" t="s">
        <v>120</v>
      </c>
      <c r="C21" s="249"/>
      <c r="D21" s="14">
        <v>15726.32</v>
      </c>
      <c r="E21" s="18"/>
    </row>
    <row r="22" spans="2:5">
      <c r="B22" s="157" t="s">
        <v>105</v>
      </c>
      <c r="C22" s="150"/>
      <c r="D22" s="14">
        <v>570.53</v>
      </c>
      <c r="E22" s="20"/>
    </row>
    <row r="23" spans="2:5" ht="15.75" thickBot="1">
      <c r="B23" s="175" t="s">
        <v>82</v>
      </c>
      <c r="C23" s="184"/>
      <c r="D23" s="28">
        <v>2226.48</v>
      </c>
      <c r="E23" s="9"/>
    </row>
    <row r="24" spans="2:5" ht="15.75" thickBot="1">
      <c r="B24" s="250" t="s">
        <v>117</v>
      </c>
      <c r="C24" s="251"/>
      <c r="D24" s="39">
        <v>52500</v>
      </c>
      <c r="E24" s="9"/>
    </row>
    <row r="25" spans="2:5">
      <c r="B25" s="120" t="s">
        <v>107</v>
      </c>
      <c r="C25" s="121"/>
      <c r="D25" s="21">
        <f>D26+D27+D28</f>
        <v>13791.939999999999</v>
      </c>
    </row>
    <row r="26" spans="2:5">
      <c r="B26" s="167" t="s">
        <v>30</v>
      </c>
      <c r="C26" s="168"/>
      <c r="D26" s="14">
        <v>4785.4399999999996</v>
      </c>
    </row>
    <row r="27" spans="2:5">
      <c r="B27" s="163" t="s">
        <v>35</v>
      </c>
      <c r="C27" s="135"/>
      <c r="D27" s="14">
        <v>7625</v>
      </c>
    </row>
    <row r="28" spans="2:5" ht="15.75" thickBot="1">
      <c r="B28" s="171" t="s">
        <v>32</v>
      </c>
      <c r="C28" s="172"/>
      <c r="D28" s="28">
        <v>1381.5</v>
      </c>
    </row>
    <row r="29" spans="2:5" ht="15.75" thickBot="1">
      <c r="B29" s="124" t="s">
        <v>44</v>
      </c>
      <c r="C29" s="125"/>
      <c r="D29" s="10">
        <v>49598.8</v>
      </c>
    </row>
    <row r="30" spans="2:5" ht="15.75" thickBot="1">
      <c r="B30" s="124" t="s">
        <v>73</v>
      </c>
      <c r="C30" s="125"/>
      <c r="D30" s="10">
        <v>4491.08</v>
      </c>
    </row>
    <row r="31" spans="2:5">
      <c r="B31" s="120" t="s">
        <v>63</v>
      </c>
      <c r="C31" s="121"/>
      <c r="D31" s="15">
        <f>D32+D33+D34+D35+D36+D37+D38+D39+D40</f>
        <v>272960.46999999997</v>
      </c>
    </row>
    <row r="32" spans="2:5">
      <c r="B32" s="160" t="s">
        <v>64</v>
      </c>
      <c r="C32" s="161"/>
      <c r="D32" s="23">
        <v>150808.81</v>
      </c>
    </row>
    <row r="33" spans="2:6">
      <c r="B33" s="134" t="s">
        <v>12</v>
      </c>
      <c r="C33" s="146"/>
      <c r="D33" s="23">
        <v>30360.39</v>
      </c>
    </row>
    <row r="34" spans="2:6">
      <c r="B34" s="134" t="s">
        <v>65</v>
      </c>
      <c r="C34" s="135"/>
      <c r="D34" s="23">
        <v>60162.48</v>
      </c>
    </row>
    <row r="35" spans="2:6">
      <c r="B35" s="134" t="s">
        <v>71</v>
      </c>
      <c r="C35" s="135"/>
      <c r="D35" s="23">
        <v>8477.42</v>
      </c>
    </row>
    <row r="36" spans="2:6">
      <c r="B36" s="134" t="s">
        <v>1</v>
      </c>
      <c r="C36" s="135"/>
      <c r="D36" s="23">
        <v>12664.16</v>
      </c>
    </row>
    <row r="37" spans="2:6">
      <c r="B37" s="148" t="s">
        <v>16</v>
      </c>
      <c r="C37" s="149"/>
      <c r="D37" s="23">
        <v>4926.62</v>
      </c>
    </row>
    <row r="38" spans="2:6">
      <c r="B38" s="148" t="s">
        <v>0</v>
      </c>
      <c r="C38" s="149"/>
      <c r="D38" s="23">
        <v>759.81</v>
      </c>
    </row>
    <row r="39" spans="2:6">
      <c r="B39" s="148" t="s">
        <v>79</v>
      </c>
      <c r="C39" s="150"/>
      <c r="D39" s="23">
        <v>1906.97</v>
      </c>
    </row>
    <row r="40" spans="2:6" ht="15.75" thickBot="1">
      <c r="B40" s="151" t="s">
        <v>18</v>
      </c>
      <c r="C40" s="152"/>
      <c r="D40" s="22">
        <v>2893.81</v>
      </c>
    </row>
    <row r="41" spans="2:6" ht="15.75" thickBot="1">
      <c r="B41" s="138" t="s">
        <v>20</v>
      </c>
      <c r="C41" s="139"/>
      <c r="D41" s="10">
        <v>29847.29</v>
      </c>
    </row>
    <row r="42" spans="2:6">
      <c r="C42" s="74" t="s">
        <v>66</v>
      </c>
      <c r="D42" s="69">
        <f>D9+D13+D14+D24+D25+D29+D30+D31+D41</f>
        <v>1225516.1299999999</v>
      </c>
      <c r="E42" s="7"/>
    </row>
    <row r="43" spans="2:6">
      <c r="B43" s="187"/>
      <c r="C43" s="187"/>
      <c r="D43" s="97"/>
      <c r="E43" s="7"/>
    </row>
    <row r="44" spans="2:6">
      <c r="B44" s="187"/>
      <c r="C44" s="187"/>
      <c r="D44" s="98"/>
      <c r="E44" s="7"/>
      <c r="F44" s="7"/>
    </row>
  </sheetData>
  <mergeCells count="43">
    <mergeCell ref="B39:C39"/>
    <mergeCell ref="B40:C40"/>
    <mergeCell ref="B41:C41"/>
    <mergeCell ref="B43:C43"/>
    <mergeCell ref="B44:C44"/>
    <mergeCell ref="B14:C14"/>
    <mergeCell ref="B15:C15"/>
    <mergeCell ref="B16:C16"/>
    <mergeCell ref="B17:C17"/>
    <mergeCell ref="B18:C18"/>
    <mergeCell ref="B20:C20"/>
    <mergeCell ref="B22:C22"/>
    <mergeCell ref="B23:C23"/>
    <mergeCell ref="B25:C25"/>
    <mergeCell ref="B26:C26"/>
    <mergeCell ref="B37:C37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6:C6"/>
    <mergeCell ref="B21:C21"/>
    <mergeCell ref="B24:C24"/>
    <mergeCell ref="B1:F1"/>
    <mergeCell ref="B2:C2"/>
    <mergeCell ref="B3:C3"/>
    <mergeCell ref="B4:C4"/>
    <mergeCell ref="B5:C5"/>
    <mergeCell ref="B19:C19"/>
    <mergeCell ref="B8:C8"/>
    <mergeCell ref="B9:C9"/>
    <mergeCell ref="B10:C10"/>
    <mergeCell ref="B11:C11"/>
    <mergeCell ref="B12:C12"/>
    <mergeCell ref="B13:C13"/>
    <mergeCell ref="B7:C7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E42"/>
  <sheetViews>
    <sheetView topLeftCell="A16" workbookViewId="0">
      <selection activeCell="C43" sqref="C43"/>
    </sheetView>
  </sheetViews>
  <sheetFormatPr defaultRowHeight="15"/>
  <cols>
    <col min="2" max="2" width="25.5703125" customWidth="1"/>
    <col min="3" max="3" width="31" customWidth="1"/>
    <col min="4" max="4" width="21.7109375" customWidth="1"/>
  </cols>
  <sheetData>
    <row r="1" spans="2:4" ht="34.5" customHeight="1">
      <c r="B1" s="126" t="s">
        <v>121</v>
      </c>
      <c r="C1" s="126"/>
      <c r="D1" s="126"/>
    </row>
    <row r="2" spans="2:4" ht="16.5" thickBot="1">
      <c r="B2" s="108" t="s">
        <v>93</v>
      </c>
      <c r="C2" s="109"/>
      <c r="D2" s="46" t="s">
        <v>61</v>
      </c>
    </row>
    <row r="3" spans="2:4">
      <c r="B3" s="110" t="s">
        <v>94</v>
      </c>
      <c r="C3" s="111"/>
      <c r="D3" s="89">
        <v>148496.91</v>
      </c>
    </row>
    <row r="4" spans="2:4">
      <c r="B4" s="112" t="s">
        <v>95</v>
      </c>
      <c r="C4" s="113"/>
      <c r="D4" s="89">
        <v>1277937.8700000001</v>
      </c>
    </row>
    <row r="5" spans="2:4">
      <c r="B5" s="112" t="s">
        <v>102</v>
      </c>
      <c r="C5" s="113"/>
      <c r="D5" s="89">
        <v>1254633.1200000001</v>
      </c>
    </row>
    <row r="6" spans="2:4" ht="15.75" thickBot="1">
      <c r="B6" s="114" t="s">
        <v>103</v>
      </c>
      <c r="C6" s="115"/>
      <c r="D6" s="89">
        <v>171801.66</v>
      </c>
    </row>
    <row r="7" spans="2:4" ht="15.75" thickBot="1">
      <c r="B7" s="104" t="s">
        <v>96</v>
      </c>
      <c r="C7" s="105"/>
      <c r="D7" s="49">
        <v>1277937.8700000001</v>
      </c>
    </row>
    <row r="8" spans="2:4" ht="16.5" thickBot="1">
      <c r="B8" s="129" t="s">
        <v>97</v>
      </c>
      <c r="C8" s="130"/>
      <c r="D8" s="45" t="s">
        <v>61</v>
      </c>
    </row>
    <row r="9" spans="2:4">
      <c r="B9" s="127" t="s">
        <v>13</v>
      </c>
      <c r="C9" s="128"/>
      <c r="D9" s="15">
        <f>D10+D11+D12</f>
        <v>294270.35000000003</v>
      </c>
    </row>
    <row r="10" spans="2:4">
      <c r="B10" s="134" t="s">
        <v>4</v>
      </c>
      <c r="C10" s="135"/>
      <c r="D10" s="23">
        <v>240600</v>
      </c>
    </row>
    <row r="11" spans="2:4">
      <c r="B11" s="134" t="s">
        <v>5</v>
      </c>
      <c r="C11" s="135"/>
      <c r="D11" s="23">
        <v>48601.2</v>
      </c>
    </row>
    <row r="12" spans="2:4" ht="15.75" thickBot="1">
      <c r="B12" s="136" t="s">
        <v>14</v>
      </c>
      <c r="C12" s="137"/>
      <c r="D12" s="23">
        <v>5069.1499999999996</v>
      </c>
    </row>
    <row r="13" spans="2:4">
      <c r="B13" s="120" t="s">
        <v>19</v>
      </c>
      <c r="C13" s="121"/>
      <c r="D13" s="11">
        <f>D14+D15+D16+D17+D18+D19+D20+D21+D22</f>
        <v>736277.15999999992</v>
      </c>
    </row>
    <row r="14" spans="2:4">
      <c r="B14" s="160" t="s">
        <v>80</v>
      </c>
      <c r="C14" s="161"/>
      <c r="D14" s="12">
        <v>15257.48</v>
      </c>
    </row>
    <row r="15" spans="2:4">
      <c r="B15" s="158" t="s">
        <v>7</v>
      </c>
      <c r="C15" s="159"/>
      <c r="D15" s="12">
        <v>5721.24</v>
      </c>
    </row>
    <row r="16" spans="2:4">
      <c r="B16" s="160" t="s">
        <v>72</v>
      </c>
      <c r="C16" s="161"/>
      <c r="D16" s="13">
        <v>517832</v>
      </c>
    </row>
    <row r="17" spans="2:4">
      <c r="B17" s="162" t="s">
        <v>5</v>
      </c>
      <c r="C17" s="150"/>
      <c r="D17" s="14">
        <v>104474.88</v>
      </c>
    </row>
    <row r="18" spans="2:4">
      <c r="B18" s="163" t="s">
        <v>98</v>
      </c>
      <c r="C18" s="164"/>
      <c r="D18" s="14">
        <v>26632.44</v>
      </c>
    </row>
    <row r="19" spans="2:4">
      <c r="B19" s="155" t="s">
        <v>29</v>
      </c>
      <c r="C19" s="156"/>
      <c r="D19" s="14">
        <v>31517.56</v>
      </c>
    </row>
    <row r="20" spans="2:4">
      <c r="B20" s="155" t="s">
        <v>116</v>
      </c>
      <c r="C20" s="249"/>
      <c r="D20" s="14">
        <v>26132.57</v>
      </c>
    </row>
    <row r="21" spans="2:4">
      <c r="B21" s="157" t="s">
        <v>99</v>
      </c>
      <c r="C21" s="150"/>
      <c r="D21" s="14">
        <v>4330.75</v>
      </c>
    </row>
    <row r="22" spans="2:4" ht="15.75" thickBot="1">
      <c r="B22" s="171" t="s">
        <v>10</v>
      </c>
      <c r="C22" s="172"/>
      <c r="D22" s="28">
        <v>4378.24</v>
      </c>
    </row>
    <row r="23" spans="2:4" ht="15.75" thickBot="1">
      <c r="B23" s="250" t="s">
        <v>123</v>
      </c>
      <c r="C23" s="251"/>
      <c r="D23" s="39">
        <v>21000</v>
      </c>
    </row>
    <row r="24" spans="2:4">
      <c r="B24" s="120" t="s">
        <v>100</v>
      </c>
      <c r="C24" s="121"/>
      <c r="D24" s="21">
        <f>D25+D26+D27</f>
        <v>42539.8</v>
      </c>
    </row>
    <row r="25" spans="2:4">
      <c r="B25" s="167" t="s">
        <v>27</v>
      </c>
      <c r="C25" s="168"/>
      <c r="D25" s="14">
        <v>3500</v>
      </c>
    </row>
    <row r="26" spans="2:4">
      <c r="B26" s="163" t="s">
        <v>31</v>
      </c>
      <c r="C26" s="164"/>
      <c r="D26" s="14">
        <v>18000</v>
      </c>
    </row>
    <row r="27" spans="2:4" ht="15.75" thickBot="1">
      <c r="B27" s="171" t="s">
        <v>122</v>
      </c>
      <c r="C27" s="172"/>
      <c r="D27" s="28">
        <v>21039.8</v>
      </c>
    </row>
    <row r="28" spans="2:4" ht="15.75" thickBot="1">
      <c r="B28" s="124" t="s">
        <v>73</v>
      </c>
      <c r="C28" s="125"/>
      <c r="D28" s="10">
        <v>6732.32</v>
      </c>
    </row>
    <row r="29" spans="2:4">
      <c r="B29" s="120" t="s">
        <v>74</v>
      </c>
      <c r="C29" s="121"/>
      <c r="D29" s="92">
        <f>D30+D31+D32+D33+D34+D35+D36+D37+D38</f>
        <v>409212.98000000004</v>
      </c>
    </row>
    <row r="30" spans="2:4">
      <c r="B30" s="160" t="s">
        <v>64</v>
      </c>
      <c r="C30" s="161"/>
      <c r="D30" s="90">
        <v>226068.85</v>
      </c>
    </row>
    <row r="31" spans="2:4">
      <c r="B31" s="134" t="s">
        <v>12</v>
      </c>
      <c r="C31" s="146"/>
      <c r="D31" s="90">
        <v>45511.53</v>
      </c>
    </row>
    <row r="32" spans="2:4">
      <c r="B32" s="134" t="s">
        <v>65</v>
      </c>
      <c r="C32" s="135"/>
      <c r="D32" s="90">
        <v>90186.14</v>
      </c>
    </row>
    <row r="33" spans="2:5">
      <c r="B33" s="134" t="s">
        <v>71</v>
      </c>
      <c r="C33" s="135"/>
      <c r="D33" s="90">
        <v>12708.02</v>
      </c>
    </row>
    <row r="34" spans="2:5">
      <c r="B34" s="134" t="s">
        <v>1</v>
      </c>
      <c r="C34" s="135"/>
      <c r="D34" s="90">
        <v>18984.11</v>
      </c>
    </row>
    <row r="35" spans="2:5">
      <c r="B35" s="148" t="s">
        <v>75</v>
      </c>
      <c r="C35" s="149"/>
      <c r="D35" s="90">
        <v>7385.22</v>
      </c>
    </row>
    <row r="36" spans="2:5">
      <c r="B36" s="148" t="s">
        <v>0</v>
      </c>
      <c r="C36" s="149"/>
      <c r="D36" s="90">
        <v>1172.52</v>
      </c>
    </row>
    <row r="37" spans="2:5">
      <c r="B37" s="148" t="s">
        <v>17</v>
      </c>
      <c r="C37" s="150"/>
      <c r="D37" s="90">
        <v>2858.64</v>
      </c>
    </row>
    <row r="38" spans="2:5" ht="15.75" thickBot="1">
      <c r="B38" s="151" t="s">
        <v>18</v>
      </c>
      <c r="C38" s="152"/>
      <c r="D38" s="91">
        <v>4337.95</v>
      </c>
    </row>
    <row r="39" spans="2:5" ht="15.75" thickBot="1">
      <c r="B39" s="138" t="s">
        <v>20</v>
      </c>
      <c r="C39" s="147"/>
      <c r="D39" s="15">
        <v>44742.36</v>
      </c>
    </row>
    <row r="40" spans="2:5">
      <c r="C40" s="95" t="s">
        <v>66</v>
      </c>
      <c r="D40" s="96">
        <f>D9+D13+D23+D24+D28+D29+D39</f>
        <v>1554774.9700000002</v>
      </c>
    </row>
    <row r="41" spans="2:5">
      <c r="B41" s="106"/>
      <c r="C41" s="106"/>
      <c r="D41" s="5"/>
      <c r="E41" s="2"/>
    </row>
    <row r="42" spans="2:5">
      <c r="B42" s="106"/>
      <c r="C42" s="106"/>
      <c r="D42" s="94"/>
      <c r="E42" s="2"/>
    </row>
  </sheetData>
  <mergeCells count="41">
    <mergeCell ref="B42:C42"/>
    <mergeCell ref="B35:C35"/>
    <mergeCell ref="B36:C36"/>
    <mergeCell ref="B37:C37"/>
    <mergeCell ref="B38:C38"/>
    <mergeCell ref="B39:C39"/>
    <mergeCell ref="B41:C4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2:C12"/>
    <mergeCell ref="B1:D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45"/>
  <sheetViews>
    <sheetView topLeftCell="A28" zoomScale="106" zoomScaleNormal="106" workbookViewId="0">
      <selection activeCell="B44" sqref="B44:D44"/>
    </sheetView>
  </sheetViews>
  <sheetFormatPr defaultRowHeight="15"/>
  <cols>
    <col min="3" max="3" width="52.140625" customWidth="1"/>
    <col min="4" max="4" width="21.42578125" customWidth="1"/>
    <col min="5" max="5" width="0.140625" customWidth="1"/>
  </cols>
  <sheetData>
    <row r="1" spans="2:5" ht="36.75" customHeight="1" thickBot="1">
      <c r="B1" s="153" t="s">
        <v>60</v>
      </c>
      <c r="C1" s="153"/>
      <c r="D1" s="153"/>
      <c r="E1" s="154"/>
    </row>
    <row r="2" spans="2:5" ht="18" customHeight="1" thickBot="1">
      <c r="B2" s="179" t="s">
        <v>93</v>
      </c>
      <c r="C2" s="179"/>
      <c r="D2" s="59" t="s">
        <v>61</v>
      </c>
      <c r="E2" s="2"/>
    </row>
    <row r="3" spans="2:5">
      <c r="B3" s="180" t="s">
        <v>68</v>
      </c>
      <c r="C3" s="180"/>
      <c r="D3" s="64">
        <v>99210.37</v>
      </c>
    </row>
    <row r="4" spans="2:5">
      <c r="B4" s="181" t="s">
        <v>104</v>
      </c>
      <c r="C4" s="181"/>
      <c r="D4" s="65">
        <v>1028585.2</v>
      </c>
    </row>
    <row r="5" spans="2:5">
      <c r="B5" s="182" t="s">
        <v>69</v>
      </c>
      <c r="C5" s="182"/>
      <c r="D5" s="65">
        <v>1022398.07</v>
      </c>
    </row>
    <row r="6" spans="2:5" ht="15.75" thickBot="1">
      <c r="B6" s="183" t="s">
        <v>70</v>
      </c>
      <c r="C6" s="183"/>
      <c r="D6" s="66">
        <v>105397.5</v>
      </c>
    </row>
    <row r="7" spans="2:5" ht="15.75" thickBot="1">
      <c r="B7" s="177" t="s">
        <v>96</v>
      </c>
      <c r="C7" s="177"/>
      <c r="D7" s="53">
        <v>1028585.2</v>
      </c>
    </row>
    <row r="8" spans="2:5" ht="15.75" thickBot="1">
      <c r="B8" s="165" t="s">
        <v>97</v>
      </c>
      <c r="C8" s="166"/>
      <c r="D8" s="67" t="s">
        <v>61</v>
      </c>
      <c r="E8" s="2"/>
    </row>
    <row r="9" spans="2:5" ht="19.5" customHeight="1">
      <c r="B9" s="127" t="s">
        <v>13</v>
      </c>
      <c r="C9" s="128"/>
      <c r="D9" s="15">
        <f>D10+D11+D12</f>
        <v>171880.31</v>
      </c>
      <c r="E9" s="2"/>
    </row>
    <row r="10" spans="2:5" ht="18.75" customHeight="1">
      <c r="B10" s="134" t="s">
        <v>25</v>
      </c>
      <c r="C10" s="135"/>
      <c r="D10" s="23">
        <v>139814</v>
      </c>
    </row>
    <row r="11" spans="2:5" ht="18.75" customHeight="1">
      <c r="B11" s="134" t="s">
        <v>5</v>
      </c>
      <c r="C11" s="135"/>
      <c r="D11" s="23">
        <v>28242.43</v>
      </c>
    </row>
    <row r="12" spans="2:5" ht="18.75" customHeight="1" thickBot="1">
      <c r="B12" s="136" t="s">
        <v>14</v>
      </c>
      <c r="C12" s="137"/>
      <c r="D12" s="23">
        <v>3823.88</v>
      </c>
    </row>
    <row r="13" spans="2:5" ht="18" customHeight="1" thickBot="1">
      <c r="B13" s="138" t="s">
        <v>6</v>
      </c>
      <c r="C13" s="139"/>
      <c r="D13" s="10">
        <v>38150.639999999999</v>
      </c>
    </row>
    <row r="14" spans="2:5" ht="18.75" customHeight="1">
      <c r="B14" s="120" t="s">
        <v>19</v>
      </c>
      <c r="C14" s="121"/>
      <c r="D14" s="11">
        <f>D15+D16+D17+D18+D19+D20+D22+D21</f>
        <v>344571.58</v>
      </c>
    </row>
    <row r="15" spans="2:5" ht="18" customHeight="1">
      <c r="B15" s="160" t="s">
        <v>26</v>
      </c>
      <c r="C15" s="161"/>
      <c r="D15" s="12">
        <v>10058.549999999999</v>
      </c>
    </row>
    <row r="16" spans="2:5" ht="16.5" customHeight="1">
      <c r="B16" s="158" t="s">
        <v>7</v>
      </c>
      <c r="C16" s="159"/>
      <c r="D16" s="12">
        <v>14428.73</v>
      </c>
    </row>
    <row r="17" spans="2:5" ht="22.5" customHeight="1">
      <c r="B17" s="160" t="s">
        <v>8</v>
      </c>
      <c r="C17" s="161"/>
      <c r="D17" s="13">
        <v>224393.87</v>
      </c>
    </row>
    <row r="18" spans="2:5" ht="21" customHeight="1">
      <c r="B18" s="162" t="s">
        <v>5</v>
      </c>
      <c r="C18" s="150"/>
      <c r="D18" s="14">
        <v>45272.45</v>
      </c>
    </row>
    <row r="19" spans="2:5" ht="26.25" customHeight="1">
      <c r="B19" s="163" t="s">
        <v>98</v>
      </c>
      <c r="C19" s="164"/>
      <c r="D19" s="14">
        <v>21435.89</v>
      </c>
    </row>
    <row r="20" spans="2:5" ht="22.5" customHeight="1">
      <c r="B20" s="155" t="s">
        <v>29</v>
      </c>
      <c r="C20" s="156"/>
      <c r="D20" s="14">
        <v>25367.82</v>
      </c>
    </row>
    <row r="21" spans="2:5" ht="18" customHeight="1">
      <c r="B21" s="157" t="s">
        <v>99</v>
      </c>
      <c r="C21" s="150"/>
      <c r="D21" s="14">
        <v>688.37</v>
      </c>
    </row>
    <row r="22" spans="2:5" ht="30.75" customHeight="1" thickBot="1">
      <c r="B22" s="171" t="s">
        <v>10</v>
      </c>
      <c r="C22" s="172"/>
      <c r="D22" s="28">
        <v>2925.9</v>
      </c>
    </row>
    <row r="23" spans="2:5" ht="20.25" customHeight="1">
      <c r="B23" s="120" t="s">
        <v>45</v>
      </c>
      <c r="C23" s="121"/>
      <c r="D23" s="21">
        <f>D24+D25+D26+D27</f>
        <v>286083.16000000003</v>
      </c>
    </row>
    <row r="24" spans="2:5" ht="16.5" customHeight="1">
      <c r="B24" s="167" t="s">
        <v>27</v>
      </c>
      <c r="C24" s="168"/>
      <c r="D24" s="14">
        <v>3500</v>
      </c>
    </row>
    <row r="25" spans="2:5" ht="15.75" customHeight="1">
      <c r="B25" s="167" t="s">
        <v>31</v>
      </c>
      <c r="C25" s="168"/>
      <c r="D25" s="14">
        <v>9000</v>
      </c>
    </row>
    <row r="26" spans="2:5" ht="18.75" customHeight="1">
      <c r="B26" s="169" t="s">
        <v>28</v>
      </c>
      <c r="C26" s="170"/>
      <c r="D26" s="43">
        <v>249065.16</v>
      </c>
      <c r="E26" s="4"/>
    </row>
    <row r="27" spans="2:5" ht="18.75" customHeight="1" thickBot="1">
      <c r="B27" s="175" t="s">
        <v>106</v>
      </c>
      <c r="C27" s="176"/>
      <c r="D27" s="44">
        <v>24518</v>
      </c>
    </row>
    <row r="28" spans="2:5" ht="18" customHeight="1">
      <c r="B28" s="173" t="s">
        <v>101</v>
      </c>
      <c r="C28" s="174"/>
      <c r="D28" s="21">
        <f>D29+D30</f>
        <v>21693.53</v>
      </c>
    </row>
    <row r="29" spans="2:5" ht="15.75" customHeight="1">
      <c r="B29" s="167" t="s">
        <v>30</v>
      </c>
      <c r="C29" s="168"/>
      <c r="D29" s="14">
        <v>8768.5300000000007</v>
      </c>
    </row>
    <row r="30" spans="2:5" ht="18" customHeight="1" thickBot="1">
      <c r="B30" s="163" t="s">
        <v>35</v>
      </c>
      <c r="C30" s="135"/>
      <c r="D30" s="14">
        <v>12925</v>
      </c>
    </row>
    <row r="31" spans="2:5" ht="15.75" customHeight="1" thickBot="1">
      <c r="B31" s="124" t="s">
        <v>73</v>
      </c>
      <c r="C31" s="125"/>
      <c r="D31" s="10">
        <v>5418.7</v>
      </c>
    </row>
    <row r="32" spans="2:5" ht="19.5" customHeight="1">
      <c r="B32" s="120" t="s">
        <v>63</v>
      </c>
      <c r="C32" s="121"/>
      <c r="D32" s="15">
        <f>D33+D34+D35+D36+D37+D38+D39+D40+D41</f>
        <v>329339.88999999996</v>
      </c>
    </row>
    <row r="33" spans="2:5" ht="24.75" customHeight="1">
      <c r="B33" s="160" t="s">
        <v>64</v>
      </c>
      <c r="C33" s="161"/>
      <c r="D33" s="23">
        <v>181958.04</v>
      </c>
    </row>
    <row r="34" spans="2:5" ht="18" customHeight="1">
      <c r="B34" s="134" t="s">
        <v>5</v>
      </c>
      <c r="C34" s="146"/>
      <c r="D34" s="23">
        <v>36631.269999999997</v>
      </c>
    </row>
    <row r="35" spans="2:5" ht="18.75" customHeight="1">
      <c r="B35" s="134" t="s">
        <v>65</v>
      </c>
      <c r="C35" s="135"/>
      <c r="D35" s="23">
        <v>72588.92</v>
      </c>
    </row>
    <row r="36" spans="2:5" ht="18" customHeight="1">
      <c r="B36" s="134" t="s">
        <v>15</v>
      </c>
      <c r="C36" s="135"/>
      <c r="D36" s="23">
        <v>10228.42</v>
      </c>
    </row>
    <row r="37" spans="2:5" ht="17.25" customHeight="1">
      <c r="B37" s="134" t="s">
        <v>1</v>
      </c>
      <c r="C37" s="135"/>
      <c r="D37" s="23">
        <v>15279.91</v>
      </c>
    </row>
    <row r="38" spans="2:5" ht="16.5" customHeight="1">
      <c r="B38" s="148" t="s">
        <v>16</v>
      </c>
      <c r="C38" s="149"/>
      <c r="D38" s="23">
        <v>5944.21</v>
      </c>
    </row>
    <row r="39" spans="2:5" ht="18" customHeight="1">
      <c r="B39" s="148" t="s">
        <v>0</v>
      </c>
      <c r="C39" s="149"/>
      <c r="D39" s="23">
        <v>916.74</v>
      </c>
    </row>
    <row r="40" spans="2:5" ht="15.75" customHeight="1">
      <c r="B40" s="148" t="s">
        <v>17</v>
      </c>
      <c r="C40" s="150"/>
      <c r="D40" s="23">
        <v>2300.86</v>
      </c>
    </row>
    <row r="41" spans="2:5" ht="18" customHeight="1" thickBot="1">
      <c r="B41" s="151" t="s">
        <v>18</v>
      </c>
      <c r="C41" s="152"/>
      <c r="D41" s="22">
        <v>3491.52</v>
      </c>
    </row>
    <row r="42" spans="2:5" ht="18" customHeight="1" thickBot="1">
      <c r="B42" s="138" t="s">
        <v>20</v>
      </c>
      <c r="C42" s="139"/>
      <c r="D42" s="10">
        <v>36012.18</v>
      </c>
    </row>
    <row r="43" spans="2:5" ht="15.75" customHeight="1">
      <c r="C43" s="71" t="s">
        <v>66</v>
      </c>
      <c r="D43" s="70">
        <f>D9+D13+D14+D23+D28+D31+D32+D42</f>
        <v>1233149.99</v>
      </c>
      <c r="E43" s="9"/>
    </row>
    <row r="44" spans="2:5">
      <c r="B44" s="178"/>
      <c r="C44" s="178"/>
      <c r="D44" s="97"/>
      <c r="E44" s="6"/>
    </row>
    <row r="45" spans="2:5">
      <c r="B45" s="178"/>
      <c r="C45" s="178"/>
      <c r="D45" s="86"/>
    </row>
  </sheetData>
  <mergeCells count="44">
    <mergeCell ref="B7:C7"/>
    <mergeCell ref="B44:C44"/>
    <mergeCell ref="B45:C45"/>
    <mergeCell ref="B2:C2"/>
    <mergeCell ref="B3:C3"/>
    <mergeCell ref="B4:C4"/>
    <mergeCell ref="B5:C5"/>
    <mergeCell ref="B6:C6"/>
    <mergeCell ref="B34:C34"/>
    <mergeCell ref="B40:C40"/>
    <mergeCell ref="B41:C41"/>
    <mergeCell ref="B35:C35"/>
    <mergeCell ref="B36:C36"/>
    <mergeCell ref="B37:C37"/>
    <mergeCell ref="B38:C38"/>
    <mergeCell ref="B39:C39"/>
    <mergeCell ref="B31:C31"/>
    <mergeCell ref="B32:C32"/>
    <mergeCell ref="B33:C33"/>
    <mergeCell ref="B29:C29"/>
    <mergeCell ref="B30:C30"/>
    <mergeCell ref="B24:C24"/>
    <mergeCell ref="B26:C26"/>
    <mergeCell ref="B22:C22"/>
    <mergeCell ref="B23:C23"/>
    <mergeCell ref="B28:C28"/>
    <mergeCell ref="B25:C25"/>
    <mergeCell ref="B27:C27"/>
    <mergeCell ref="B42:C42"/>
    <mergeCell ref="B1:E1"/>
    <mergeCell ref="B20:C20"/>
    <mergeCell ref="B21:C21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15:C15"/>
    <mergeCell ref="B9:C9"/>
    <mergeCell ref="B8:C8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4"/>
  <sheetViews>
    <sheetView topLeftCell="A31" workbookViewId="0">
      <selection activeCell="B42" sqref="B42:D42"/>
    </sheetView>
  </sheetViews>
  <sheetFormatPr defaultRowHeight="15"/>
  <cols>
    <col min="3" max="3" width="52.28515625" customWidth="1"/>
    <col min="4" max="4" width="21.42578125" customWidth="1"/>
    <col min="5" max="5" width="0.5703125" hidden="1" customWidth="1"/>
    <col min="6" max="6" width="14.140625" hidden="1" customWidth="1"/>
    <col min="8" max="8" width="12.140625" customWidth="1"/>
  </cols>
  <sheetData>
    <row r="1" spans="2:8" ht="33" customHeight="1" thickBot="1">
      <c r="B1" s="185" t="s">
        <v>46</v>
      </c>
      <c r="C1" s="185"/>
      <c r="D1" s="185"/>
      <c r="E1" s="186"/>
      <c r="F1" s="186"/>
    </row>
    <row r="2" spans="2:8" ht="15.75" thickBot="1">
      <c r="B2" s="179" t="s">
        <v>93</v>
      </c>
      <c r="C2" s="179"/>
      <c r="D2" s="59" t="s">
        <v>61</v>
      </c>
      <c r="E2" s="2"/>
      <c r="F2" s="2"/>
    </row>
    <row r="3" spans="2:8">
      <c r="B3" s="180" t="s">
        <v>68</v>
      </c>
      <c r="C3" s="180"/>
      <c r="D3" s="64">
        <v>43221.97</v>
      </c>
      <c r="E3" s="2"/>
      <c r="F3" s="2"/>
    </row>
    <row r="4" spans="2:8">
      <c r="B4" s="181" t="s">
        <v>104</v>
      </c>
      <c r="C4" s="181"/>
      <c r="D4" s="65">
        <v>440991.24</v>
      </c>
      <c r="E4" s="2"/>
      <c r="F4" s="2"/>
    </row>
    <row r="5" spans="2:8">
      <c r="B5" s="181" t="s">
        <v>69</v>
      </c>
      <c r="C5" s="181"/>
      <c r="D5" s="65">
        <v>442531.31</v>
      </c>
      <c r="E5" s="2"/>
      <c r="F5" s="2"/>
    </row>
    <row r="6" spans="2:8" ht="15.75" thickBot="1">
      <c r="B6" s="183" t="s">
        <v>70</v>
      </c>
      <c r="C6" s="183"/>
      <c r="D6" s="66">
        <v>41681.9</v>
      </c>
      <c r="E6" s="2"/>
      <c r="F6" s="2"/>
    </row>
    <row r="7" spans="2:8" ht="15.75" customHeight="1" thickBot="1">
      <c r="B7" s="27"/>
      <c r="C7" s="62" t="s">
        <v>96</v>
      </c>
      <c r="D7" s="63">
        <v>440991.24</v>
      </c>
      <c r="E7" s="27"/>
      <c r="F7" s="2"/>
      <c r="G7" s="2"/>
    </row>
    <row r="8" spans="2:8" ht="15.75" customHeight="1" thickBot="1">
      <c r="B8" s="165" t="s">
        <v>97</v>
      </c>
      <c r="C8" s="166"/>
      <c r="D8" s="67" t="s">
        <v>61</v>
      </c>
      <c r="E8" s="17"/>
    </row>
    <row r="9" spans="2:8" ht="21" customHeight="1">
      <c r="B9" s="127" t="s">
        <v>33</v>
      </c>
      <c r="C9" s="128"/>
      <c r="D9" s="15">
        <f>D10+D11+D12</f>
        <v>128948.98999999999</v>
      </c>
      <c r="E9" s="18"/>
      <c r="F9" s="27"/>
      <c r="G9" s="27"/>
      <c r="H9" s="2"/>
    </row>
    <row r="10" spans="2:8" ht="18.75" customHeight="1">
      <c r="B10" s="148" t="s">
        <v>4</v>
      </c>
      <c r="C10" s="150"/>
      <c r="D10" s="23">
        <v>105059</v>
      </c>
      <c r="E10" s="18"/>
      <c r="H10" s="2"/>
    </row>
    <row r="11" spans="2:8" ht="16.5" customHeight="1">
      <c r="B11" s="134" t="s">
        <v>5</v>
      </c>
      <c r="C11" s="135"/>
      <c r="D11" s="23">
        <v>21221.93</v>
      </c>
      <c r="E11" s="18"/>
    </row>
    <row r="12" spans="2:8" ht="19.5" customHeight="1" thickBot="1">
      <c r="B12" s="136" t="s">
        <v>14</v>
      </c>
      <c r="C12" s="137"/>
      <c r="D12" s="23">
        <v>2668.06</v>
      </c>
      <c r="E12" s="19"/>
    </row>
    <row r="13" spans="2:8" ht="20.25" customHeight="1" thickBot="1">
      <c r="B13" s="138" t="s">
        <v>6</v>
      </c>
      <c r="C13" s="139"/>
      <c r="D13" s="10">
        <v>32008.7</v>
      </c>
      <c r="E13" s="19"/>
    </row>
    <row r="14" spans="2:8" ht="19.5" customHeight="1">
      <c r="B14" s="120" t="s">
        <v>19</v>
      </c>
      <c r="C14" s="121"/>
      <c r="D14" s="11">
        <f>D15+D16+D17+D18+D19+D20+D21+D22</f>
        <v>230322.32</v>
      </c>
      <c r="E14" s="19"/>
    </row>
    <row r="15" spans="2:8" ht="17.25" customHeight="1">
      <c r="B15" s="160" t="s">
        <v>11</v>
      </c>
      <c r="C15" s="161"/>
      <c r="D15" s="12">
        <v>5109.25</v>
      </c>
      <c r="E15" s="19"/>
    </row>
    <row r="16" spans="2:8" ht="15" customHeight="1">
      <c r="B16" s="158" t="s">
        <v>7</v>
      </c>
      <c r="C16" s="159"/>
      <c r="D16" s="12">
        <v>4493.34</v>
      </c>
      <c r="E16" s="19"/>
    </row>
    <row r="17" spans="2:7" ht="18" customHeight="1">
      <c r="B17" s="160" t="s">
        <v>8</v>
      </c>
      <c r="C17" s="161"/>
      <c r="D17" s="13">
        <v>165706.23000000001</v>
      </c>
      <c r="E17" s="19"/>
    </row>
    <row r="18" spans="2:7" ht="18.75" customHeight="1">
      <c r="B18" s="162" t="s">
        <v>5</v>
      </c>
      <c r="C18" s="150"/>
      <c r="D18" s="14">
        <v>33431.97</v>
      </c>
      <c r="E18" s="18"/>
    </row>
    <row r="19" spans="2:7" ht="25.5" customHeight="1">
      <c r="B19" s="163" t="s">
        <v>98</v>
      </c>
      <c r="C19" s="164"/>
      <c r="D19" s="14">
        <v>9190.33</v>
      </c>
      <c r="E19" s="18"/>
    </row>
    <row r="20" spans="2:7" ht="20.25" customHeight="1">
      <c r="B20" s="155" t="s">
        <v>29</v>
      </c>
      <c r="C20" s="156"/>
      <c r="D20" s="14">
        <v>10876.09</v>
      </c>
      <c r="E20" s="18"/>
    </row>
    <row r="21" spans="2:7" ht="19.5" customHeight="1">
      <c r="B21" s="157" t="s">
        <v>105</v>
      </c>
      <c r="C21" s="150"/>
      <c r="D21" s="14">
        <v>295.13</v>
      </c>
      <c r="E21" s="20"/>
    </row>
    <row r="22" spans="2:7" ht="28.5" customHeight="1" thickBot="1">
      <c r="B22" s="175" t="s">
        <v>82</v>
      </c>
      <c r="C22" s="184"/>
      <c r="D22" s="28">
        <v>1219.98</v>
      </c>
      <c r="E22" s="9"/>
    </row>
    <row r="23" spans="2:7" ht="18.75" customHeight="1">
      <c r="B23" s="120" t="s">
        <v>107</v>
      </c>
      <c r="C23" s="121"/>
      <c r="D23" s="21">
        <f>D24+D25+D26+D27</f>
        <v>229077.26</v>
      </c>
    </row>
    <row r="24" spans="2:7" ht="18.75" customHeight="1">
      <c r="B24" s="167" t="s">
        <v>30</v>
      </c>
      <c r="C24" s="168"/>
      <c r="D24" s="14">
        <v>52855.75</v>
      </c>
      <c r="G24" s="8"/>
    </row>
    <row r="25" spans="2:7" ht="21.75" customHeight="1">
      <c r="B25" s="163" t="s">
        <v>34</v>
      </c>
      <c r="C25" s="135"/>
      <c r="D25" s="14">
        <v>10700</v>
      </c>
    </row>
    <row r="26" spans="2:7" ht="19.5" customHeight="1">
      <c r="B26" s="163" t="s">
        <v>35</v>
      </c>
      <c r="C26" s="135"/>
      <c r="D26" s="14">
        <v>163300</v>
      </c>
    </row>
    <row r="27" spans="2:7" ht="23.25" customHeight="1" thickBot="1">
      <c r="B27" s="171" t="s">
        <v>32</v>
      </c>
      <c r="C27" s="172"/>
      <c r="D27" s="28">
        <v>2221.5100000000002</v>
      </c>
    </row>
    <row r="28" spans="2:7" ht="21.75" customHeight="1" thickBot="1">
      <c r="B28" s="124" t="s">
        <v>44</v>
      </c>
      <c r="C28" s="125"/>
      <c r="D28" s="10">
        <v>25659.19</v>
      </c>
    </row>
    <row r="29" spans="2:7" ht="22.5" customHeight="1" thickBot="1">
      <c r="B29" s="124" t="s">
        <v>73</v>
      </c>
      <c r="C29" s="125"/>
      <c r="D29" s="10">
        <v>2323.19</v>
      </c>
    </row>
    <row r="30" spans="2:7" ht="26.25" customHeight="1">
      <c r="B30" s="120" t="s">
        <v>63</v>
      </c>
      <c r="C30" s="121"/>
      <c r="D30" s="15">
        <f>D31+D32+D33+D34+D35+D36+D37+D38+D39</f>
        <v>141199.76999999999</v>
      </c>
    </row>
    <row r="31" spans="2:7" ht="27.75" customHeight="1">
      <c r="B31" s="160" t="s">
        <v>64</v>
      </c>
      <c r="C31" s="161"/>
      <c r="D31" s="23">
        <v>78011.92</v>
      </c>
    </row>
    <row r="32" spans="2:7" ht="19.5" customHeight="1">
      <c r="B32" s="134" t="s">
        <v>12</v>
      </c>
      <c r="C32" s="146"/>
      <c r="D32" s="23">
        <v>15705.13</v>
      </c>
    </row>
    <row r="33" spans="2:6" ht="19.5" customHeight="1">
      <c r="B33" s="134" t="s">
        <v>65</v>
      </c>
      <c r="C33" s="135"/>
      <c r="D33" s="23">
        <v>31121.46</v>
      </c>
    </row>
    <row r="34" spans="2:6" ht="16.5" customHeight="1">
      <c r="B34" s="134" t="s">
        <v>71</v>
      </c>
      <c r="C34" s="135"/>
      <c r="D34" s="23">
        <v>4385.29</v>
      </c>
    </row>
    <row r="35" spans="2:6" ht="18" customHeight="1">
      <c r="B35" s="134" t="s">
        <v>1</v>
      </c>
      <c r="C35" s="135"/>
      <c r="D35" s="23">
        <v>6551.04</v>
      </c>
    </row>
    <row r="36" spans="2:6" ht="18.75" customHeight="1">
      <c r="B36" s="148" t="s">
        <v>16</v>
      </c>
      <c r="C36" s="149"/>
      <c r="D36" s="23">
        <v>2548.4899999999998</v>
      </c>
    </row>
    <row r="37" spans="2:6" ht="18.75" customHeight="1">
      <c r="B37" s="148" t="s">
        <v>0</v>
      </c>
      <c r="C37" s="149"/>
      <c r="D37" s="23">
        <v>393.04</v>
      </c>
    </row>
    <row r="38" spans="2:6" ht="16.5" customHeight="1">
      <c r="B38" s="148" t="s">
        <v>79</v>
      </c>
      <c r="C38" s="150"/>
      <c r="D38" s="23">
        <v>986.46</v>
      </c>
    </row>
    <row r="39" spans="2:6" ht="21.75" customHeight="1" thickBot="1">
      <c r="B39" s="151" t="s">
        <v>18</v>
      </c>
      <c r="C39" s="152"/>
      <c r="D39" s="22">
        <v>1496.94</v>
      </c>
    </row>
    <row r="40" spans="2:6" ht="22.5" customHeight="1" thickBot="1">
      <c r="B40" s="138" t="s">
        <v>20</v>
      </c>
      <c r="C40" s="139"/>
      <c r="D40" s="10">
        <v>15439.71</v>
      </c>
    </row>
    <row r="41" spans="2:6" ht="18" customHeight="1">
      <c r="C41" s="74" t="s">
        <v>66</v>
      </c>
      <c r="D41" s="69">
        <f>D9+D13+D14+D23+D28+D29+D30+D40</f>
        <v>804979.12999999989</v>
      </c>
      <c r="E41" s="7"/>
    </row>
    <row r="42" spans="2:6">
      <c r="B42" s="187"/>
      <c r="C42" s="187"/>
      <c r="D42" s="98"/>
      <c r="E42" s="7"/>
      <c r="F42" s="7"/>
    </row>
    <row r="43" spans="2:6">
      <c r="B43" s="188"/>
      <c r="C43" s="188"/>
      <c r="D43" s="86"/>
      <c r="F43" s="7"/>
    </row>
    <row r="44" spans="2:6">
      <c r="F44" s="7"/>
    </row>
  </sheetData>
  <mergeCells count="41">
    <mergeCell ref="B42:C42"/>
    <mergeCell ref="B43:C43"/>
    <mergeCell ref="B34:C34"/>
    <mergeCell ref="B35:C35"/>
    <mergeCell ref="B37:C37"/>
    <mergeCell ref="B38:C38"/>
    <mergeCell ref="B39:C39"/>
    <mergeCell ref="B40:C40"/>
    <mergeCell ref="B36:C36"/>
    <mergeCell ref="B30:C30"/>
    <mergeCell ref="B31:C31"/>
    <mergeCell ref="B1:F1"/>
    <mergeCell ref="B32:C32"/>
    <mergeCell ref="B33:C33"/>
    <mergeCell ref="B21:C21"/>
    <mergeCell ref="B20:C20"/>
    <mergeCell ref="B8:C8"/>
    <mergeCell ref="B10:C10"/>
    <mergeCell ref="B11:C11"/>
    <mergeCell ref="B19:C19"/>
    <mergeCell ref="B2:C2"/>
    <mergeCell ref="B3:C3"/>
    <mergeCell ref="B4:C4"/>
    <mergeCell ref="B5:C5"/>
    <mergeCell ref="B6:C6"/>
    <mergeCell ref="B27:C27"/>
    <mergeCell ref="B28:C28"/>
    <mergeCell ref="B29:C29"/>
    <mergeCell ref="B9:C9"/>
    <mergeCell ref="B17:C17"/>
    <mergeCell ref="B18:C18"/>
    <mergeCell ref="B12:C12"/>
    <mergeCell ref="B13:C13"/>
    <mergeCell ref="B14:C14"/>
    <mergeCell ref="B15:C15"/>
    <mergeCell ref="B16:C16"/>
    <mergeCell ref="B22:C22"/>
    <mergeCell ref="B23:C23"/>
    <mergeCell ref="B24:C24"/>
    <mergeCell ref="B25:C25"/>
    <mergeCell ref="B26:C26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E38"/>
  <sheetViews>
    <sheetView topLeftCell="A34" workbookViewId="0">
      <selection activeCell="C43" sqref="C43"/>
    </sheetView>
  </sheetViews>
  <sheetFormatPr defaultRowHeight="15"/>
  <cols>
    <col min="3" max="3" width="51.28515625" customWidth="1"/>
    <col min="4" max="4" width="22.140625" customWidth="1"/>
  </cols>
  <sheetData>
    <row r="1" spans="2:5" ht="35.25" customHeight="1">
      <c r="B1" s="192" t="s">
        <v>23</v>
      </c>
      <c r="C1" s="192"/>
      <c r="D1" s="192"/>
    </row>
    <row r="2" spans="2:5">
      <c r="B2" s="193" t="s">
        <v>93</v>
      </c>
      <c r="C2" s="194"/>
      <c r="D2" s="73" t="s">
        <v>61</v>
      </c>
    </row>
    <row r="3" spans="2:5" ht="15" customHeight="1">
      <c r="B3" s="195" t="s">
        <v>104</v>
      </c>
      <c r="C3" s="196"/>
      <c r="D3" s="54">
        <v>339349.91</v>
      </c>
    </row>
    <row r="4" spans="2:5" ht="15.75" customHeight="1">
      <c r="B4" s="195" t="s">
        <v>69</v>
      </c>
      <c r="C4" s="196"/>
      <c r="D4" s="49">
        <v>258875.02</v>
      </c>
    </row>
    <row r="5" spans="2:5" ht="15" customHeight="1">
      <c r="B5" s="197" t="s">
        <v>85</v>
      </c>
      <c r="C5" s="197"/>
      <c r="D5" s="49">
        <v>80474.89</v>
      </c>
    </row>
    <row r="6" spans="2:5" ht="15.75" thickBot="1">
      <c r="B6" s="62"/>
      <c r="C6" s="75" t="s">
        <v>96</v>
      </c>
      <c r="D6" s="75">
        <v>339349.91</v>
      </c>
    </row>
    <row r="7" spans="2:5" ht="15.75" thickBot="1">
      <c r="B7" s="165" t="s">
        <v>97</v>
      </c>
      <c r="C7" s="166"/>
      <c r="D7" s="67" t="s">
        <v>61</v>
      </c>
      <c r="E7" s="2"/>
    </row>
    <row r="8" spans="2:5" ht="20.25" customHeight="1">
      <c r="B8" s="127" t="s">
        <v>37</v>
      </c>
      <c r="C8" s="128"/>
      <c r="D8" s="15">
        <f>D9+D10+D11+D12+D13</f>
        <v>119573.29999999999</v>
      </c>
      <c r="E8" s="2"/>
    </row>
    <row r="9" spans="2:5" ht="18.75" customHeight="1">
      <c r="B9" s="148" t="s">
        <v>4</v>
      </c>
      <c r="C9" s="150"/>
      <c r="D9" s="23">
        <v>84527</v>
      </c>
    </row>
    <row r="10" spans="2:5" ht="15.75" customHeight="1">
      <c r="B10" s="134" t="s">
        <v>5</v>
      </c>
      <c r="C10" s="135"/>
      <c r="D10" s="23">
        <v>17074.46</v>
      </c>
    </row>
    <row r="11" spans="2:5" ht="17.25" customHeight="1">
      <c r="B11" s="134" t="s">
        <v>14</v>
      </c>
      <c r="C11" s="191"/>
      <c r="D11" s="23">
        <v>3033.57</v>
      </c>
    </row>
    <row r="12" spans="2:5" ht="15.75" customHeight="1">
      <c r="B12" s="134" t="s">
        <v>40</v>
      </c>
      <c r="C12" s="191"/>
      <c r="D12" s="23">
        <v>7368.01</v>
      </c>
    </row>
    <row r="13" spans="2:5" ht="33" customHeight="1" thickBot="1">
      <c r="B13" s="136" t="s">
        <v>92</v>
      </c>
      <c r="C13" s="137"/>
      <c r="D13" s="23">
        <v>7570.26</v>
      </c>
    </row>
    <row r="14" spans="2:5" ht="23.25" customHeight="1" thickBot="1">
      <c r="B14" s="189" t="s">
        <v>6</v>
      </c>
      <c r="C14" s="190"/>
      <c r="D14" s="10">
        <v>48227.65</v>
      </c>
    </row>
    <row r="15" spans="2:5" ht="18.75" customHeight="1">
      <c r="B15" s="120" t="s">
        <v>19</v>
      </c>
      <c r="C15" s="121"/>
      <c r="D15" s="11">
        <f>D16+D17+D18+D19+D20+D21+D22+D23+D24+D25</f>
        <v>202836.89999999997</v>
      </c>
    </row>
    <row r="16" spans="2:5" ht="21" customHeight="1">
      <c r="B16" s="160" t="s">
        <v>81</v>
      </c>
      <c r="C16" s="161"/>
      <c r="D16" s="12">
        <v>44707.56</v>
      </c>
    </row>
    <row r="17" spans="2:4" ht="19.5" customHeight="1">
      <c r="B17" s="158" t="s">
        <v>7</v>
      </c>
      <c r="C17" s="159"/>
      <c r="D17" s="12">
        <v>6994.93</v>
      </c>
    </row>
    <row r="18" spans="2:4" ht="21" customHeight="1">
      <c r="B18" s="199" t="s">
        <v>51</v>
      </c>
      <c r="C18" s="200"/>
      <c r="D18" s="13">
        <v>7000</v>
      </c>
    </row>
    <row r="19" spans="2:4" ht="21.75" customHeight="1">
      <c r="B19" s="199" t="s">
        <v>57</v>
      </c>
      <c r="C19" s="200"/>
      <c r="D19" s="13">
        <v>4750</v>
      </c>
    </row>
    <row r="20" spans="2:4" ht="22.5" customHeight="1">
      <c r="B20" s="160" t="s">
        <v>72</v>
      </c>
      <c r="C20" s="161"/>
      <c r="D20" s="13">
        <v>100114.19</v>
      </c>
    </row>
    <row r="21" spans="2:4" ht="21" customHeight="1">
      <c r="B21" s="162" t="s">
        <v>5</v>
      </c>
      <c r="C21" s="150"/>
      <c r="D21" s="14">
        <v>20198.48</v>
      </c>
    </row>
    <row r="22" spans="2:4" ht="27.75" customHeight="1">
      <c r="B22" s="163" t="s">
        <v>98</v>
      </c>
      <c r="C22" s="164"/>
      <c r="D22" s="14">
        <v>7072.11</v>
      </c>
    </row>
    <row r="23" spans="2:4" ht="23.25" customHeight="1">
      <c r="B23" s="157" t="s">
        <v>36</v>
      </c>
      <c r="C23" s="198"/>
      <c r="D23" s="14">
        <v>8369.33</v>
      </c>
    </row>
    <row r="24" spans="2:4" ht="21" customHeight="1">
      <c r="B24" s="157" t="s">
        <v>99</v>
      </c>
      <c r="C24" s="150"/>
      <c r="D24" s="14">
        <v>227.11</v>
      </c>
    </row>
    <row r="25" spans="2:4" ht="29.25" customHeight="1" thickBot="1">
      <c r="B25" s="167" t="s">
        <v>39</v>
      </c>
      <c r="C25" s="168"/>
      <c r="D25" s="14">
        <v>3403.19</v>
      </c>
    </row>
    <row r="26" spans="2:4" ht="27.75" customHeight="1" thickBot="1">
      <c r="B26" s="124" t="s">
        <v>73</v>
      </c>
      <c r="C26" s="125"/>
      <c r="D26" s="10">
        <v>1787.73</v>
      </c>
    </row>
    <row r="27" spans="2:4" ht="21.75" customHeight="1">
      <c r="B27" s="120" t="s">
        <v>74</v>
      </c>
      <c r="C27" s="121"/>
      <c r="D27" s="15">
        <f>D28+D29+D30+D31+D32+D33+D34+D35+D36</f>
        <v>108655.53000000001</v>
      </c>
    </row>
    <row r="28" spans="2:4" ht="30" customHeight="1">
      <c r="B28" s="160" t="s">
        <v>64</v>
      </c>
      <c r="C28" s="161"/>
      <c r="D28" s="23">
        <v>60031.44</v>
      </c>
    </row>
    <row r="29" spans="2:4" ht="19.5" customHeight="1">
      <c r="B29" s="134" t="s">
        <v>12</v>
      </c>
      <c r="C29" s="146"/>
      <c r="D29" s="23">
        <v>12085.36</v>
      </c>
    </row>
    <row r="30" spans="2:4" ht="20.25" customHeight="1">
      <c r="B30" s="134" t="s">
        <v>65</v>
      </c>
      <c r="C30" s="135"/>
      <c r="D30" s="23">
        <v>23948.47</v>
      </c>
    </row>
    <row r="31" spans="2:4" ht="20.25" customHeight="1">
      <c r="B31" s="134" t="s">
        <v>71</v>
      </c>
      <c r="C31" s="135"/>
      <c r="D31" s="23">
        <v>3374.55</v>
      </c>
    </row>
    <row r="32" spans="2:4" ht="16.5" customHeight="1">
      <c r="B32" s="134" t="s">
        <v>1</v>
      </c>
      <c r="C32" s="135"/>
      <c r="D32" s="23">
        <v>5041.13</v>
      </c>
    </row>
    <row r="33" spans="2:4" ht="20.25" customHeight="1">
      <c r="B33" s="148" t="s">
        <v>16</v>
      </c>
      <c r="C33" s="149"/>
      <c r="D33" s="23">
        <v>1961.11</v>
      </c>
    </row>
    <row r="34" spans="2:4" ht="21" customHeight="1">
      <c r="B34" s="148" t="s">
        <v>0</v>
      </c>
      <c r="C34" s="149"/>
      <c r="D34" s="23">
        <v>302.45</v>
      </c>
    </row>
    <row r="35" spans="2:4" ht="21" customHeight="1">
      <c r="B35" s="148" t="s">
        <v>79</v>
      </c>
      <c r="C35" s="150"/>
      <c r="D35" s="23">
        <v>759.1</v>
      </c>
    </row>
    <row r="36" spans="2:4" ht="20.25" customHeight="1" thickBot="1">
      <c r="B36" s="151" t="s">
        <v>18</v>
      </c>
      <c r="C36" s="152"/>
      <c r="D36" s="22">
        <v>1151.92</v>
      </c>
    </row>
    <row r="37" spans="2:4" ht="21" customHeight="1" thickBot="1">
      <c r="B37" s="138" t="s">
        <v>20</v>
      </c>
      <c r="C37" s="139"/>
      <c r="D37" s="10">
        <v>11881.11</v>
      </c>
    </row>
    <row r="38" spans="2:4" ht="15.75" customHeight="1">
      <c r="B38" s="72"/>
      <c r="C38" s="74" t="s">
        <v>66</v>
      </c>
      <c r="D38" s="69">
        <f>D8+D14+D15+D26+D27+D37</f>
        <v>492962.22</v>
      </c>
    </row>
  </sheetData>
  <mergeCells count="36">
    <mergeCell ref="B26:C26"/>
    <mergeCell ref="B27:C27"/>
    <mergeCell ref="B28:C28"/>
    <mergeCell ref="B29:C29"/>
    <mergeCell ref="B30:C30"/>
    <mergeCell ref="B36:C36"/>
    <mergeCell ref="B37:C37"/>
    <mergeCell ref="B31:C31"/>
    <mergeCell ref="B32:C32"/>
    <mergeCell ref="B33:C33"/>
    <mergeCell ref="B34:C34"/>
    <mergeCell ref="B35:C35"/>
    <mergeCell ref="B22:C22"/>
    <mergeCell ref="B23:C23"/>
    <mergeCell ref="B24:C24"/>
    <mergeCell ref="B25:C25"/>
    <mergeCell ref="B15:C15"/>
    <mergeCell ref="B16:C16"/>
    <mergeCell ref="B17:C17"/>
    <mergeCell ref="B20:C20"/>
    <mergeCell ref="B21:C21"/>
    <mergeCell ref="B18:C18"/>
    <mergeCell ref="B19:C19"/>
    <mergeCell ref="B14:C14"/>
    <mergeCell ref="B9:C9"/>
    <mergeCell ref="B11:C11"/>
    <mergeCell ref="B1:D1"/>
    <mergeCell ref="B7:C7"/>
    <mergeCell ref="B8:C8"/>
    <mergeCell ref="B10:C10"/>
    <mergeCell ref="B13:C13"/>
    <mergeCell ref="B12:C12"/>
    <mergeCell ref="B2:C2"/>
    <mergeCell ref="B3:C3"/>
    <mergeCell ref="B4:C4"/>
    <mergeCell ref="B5:C5"/>
  </mergeCells>
  <pageMargins left="0" right="0" top="0.19685039370078741" bottom="0.19685039370078741" header="0" footer="0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E37"/>
  <sheetViews>
    <sheetView topLeftCell="A19" workbookViewId="0">
      <selection activeCell="C39" sqref="C39:C40"/>
    </sheetView>
  </sheetViews>
  <sheetFormatPr defaultRowHeight="15"/>
  <cols>
    <col min="3" max="3" width="55.85546875" customWidth="1"/>
    <col min="4" max="4" width="20.42578125" customWidth="1"/>
    <col min="5" max="5" width="0.28515625" customWidth="1"/>
  </cols>
  <sheetData>
    <row r="1" spans="2:5" ht="36.75" customHeight="1" thickBot="1">
      <c r="B1" s="153" t="s">
        <v>22</v>
      </c>
      <c r="C1" s="153"/>
      <c r="D1" s="153"/>
      <c r="E1" s="154"/>
    </row>
    <row r="2" spans="2:5" ht="15" customHeight="1" thickBot="1">
      <c r="B2" s="203" t="s">
        <v>108</v>
      </c>
      <c r="C2" s="203"/>
      <c r="D2" s="60" t="s">
        <v>61</v>
      </c>
      <c r="E2" s="2"/>
    </row>
    <row r="3" spans="2:5">
      <c r="B3" s="180" t="s">
        <v>68</v>
      </c>
      <c r="C3" s="180"/>
      <c r="D3" s="76">
        <v>21957.08</v>
      </c>
      <c r="E3" s="2"/>
    </row>
    <row r="4" spans="2:5">
      <c r="B4" s="181" t="s">
        <v>104</v>
      </c>
      <c r="C4" s="181"/>
      <c r="D4" s="65">
        <v>213241.2</v>
      </c>
    </row>
    <row r="5" spans="2:5">
      <c r="B5" s="181" t="s">
        <v>69</v>
      </c>
      <c r="C5" s="181"/>
      <c r="D5" s="65">
        <v>204823.03</v>
      </c>
    </row>
    <row r="6" spans="2:5" ht="15.75" thickBot="1">
      <c r="B6" s="183" t="s">
        <v>70</v>
      </c>
      <c r="C6" s="183"/>
      <c r="D6" s="66">
        <v>30375.25</v>
      </c>
    </row>
    <row r="7" spans="2:5" ht="16.5" thickBot="1">
      <c r="B7" s="61"/>
      <c r="C7" s="75" t="s">
        <v>96</v>
      </c>
      <c r="D7" s="63">
        <v>213241.2</v>
      </c>
      <c r="E7" s="2"/>
    </row>
    <row r="8" spans="2:5" ht="15.75" customHeight="1" thickBot="1">
      <c r="B8" s="201" t="s">
        <v>97</v>
      </c>
      <c r="C8" s="202"/>
      <c r="D8" s="68" t="s">
        <v>61</v>
      </c>
      <c r="E8" s="2"/>
    </row>
    <row r="9" spans="2:5" ht="19.5" customHeight="1">
      <c r="B9" s="127" t="s">
        <v>13</v>
      </c>
      <c r="C9" s="128"/>
      <c r="D9" s="15">
        <f>D10+D11+D12</f>
        <v>85709.2</v>
      </c>
    </row>
    <row r="10" spans="2:5" ht="20.25" customHeight="1">
      <c r="B10" s="148" t="s">
        <v>4</v>
      </c>
      <c r="C10" s="150"/>
      <c r="D10" s="23">
        <v>69221.55</v>
      </c>
    </row>
    <row r="11" spans="2:5" ht="19.5" customHeight="1">
      <c r="B11" s="134" t="s">
        <v>5</v>
      </c>
      <c r="C11" s="135"/>
      <c r="D11" s="23">
        <v>13867.42</v>
      </c>
    </row>
    <row r="12" spans="2:5" ht="22.5" customHeight="1" thickBot="1">
      <c r="B12" s="136" t="s">
        <v>14</v>
      </c>
      <c r="C12" s="137"/>
      <c r="D12" s="23">
        <v>2620.23</v>
      </c>
    </row>
    <row r="13" spans="2:5" ht="18" customHeight="1" thickBot="1">
      <c r="B13" s="138" t="s">
        <v>6</v>
      </c>
      <c r="C13" s="204"/>
      <c r="D13" s="10">
        <v>15762</v>
      </c>
    </row>
    <row r="14" spans="2:5" ht="16.5" customHeight="1">
      <c r="B14" s="120" t="s">
        <v>19</v>
      </c>
      <c r="C14" s="121"/>
      <c r="D14" s="11">
        <f>D15+D16+D17+D18+D19+D20+D22+D21</f>
        <v>120700.49</v>
      </c>
    </row>
    <row r="15" spans="2:5" ht="18.75" customHeight="1">
      <c r="B15" s="160" t="s">
        <v>11</v>
      </c>
      <c r="C15" s="161"/>
      <c r="D15" s="12">
        <v>2895.82</v>
      </c>
    </row>
    <row r="16" spans="2:5" ht="19.5" customHeight="1">
      <c r="B16" s="158" t="s">
        <v>7</v>
      </c>
      <c r="C16" s="159"/>
      <c r="D16" s="12">
        <v>3854.2</v>
      </c>
    </row>
    <row r="17" spans="2:4" ht="21" customHeight="1">
      <c r="B17" s="160" t="s">
        <v>8</v>
      </c>
      <c r="C17" s="161"/>
      <c r="D17" s="13">
        <v>86305.34</v>
      </c>
    </row>
    <row r="18" spans="2:4" ht="18.75" customHeight="1">
      <c r="B18" s="162" t="s">
        <v>5</v>
      </c>
      <c r="C18" s="150"/>
      <c r="D18" s="14">
        <v>17412.48</v>
      </c>
    </row>
    <row r="19" spans="2:4" ht="19.5" customHeight="1">
      <c r="B19" s="163" t="s">
        <v>98</v>
      </c>
      <c r="C19" s="164"/>
      <c r="D19" s="14">
        <v>4443.9799999999996</v>
      </c>
    </row>
    <row r="20" spans="2:4" ht="19.5" customHeight="1">
      <c r="B20" s="157" t="s">
        <v>41</v>
      </c>
      <c r="C20" s="198"/>
      <c r="D20" s="14">
        <v>5259.13</v>
      </c>
    </row>
    <row r="21" spans="2:4" ht="18.75" customHeight="1">
      <c r="B21" s="157" t="s">
        <v>105</v>
      </c>
      <c r="C21" s="150"/>
      <c r="D21" s="14">
        <v>142.71</v>
      </c>
    </row>
    <row r="22" spans="2:4" ht="21.75" customHeight="1" thickBot="1">
      <c r="B22" s="167" t="s">
        <v>82</v>
      </c>
      <c r="C22" s="168"/>
      <c r="D22" s="14">
        <v>386.83</v>
      </c>
    </row>
    <row r="23" spans="2:4" ht="17.25" customHeight="1" thickBot="1">
      <c r="B23" s="124" t="s">
        <v>73</v>
      </c>
      <c r="C23" s="125"/>
      <c r="D23" s="10">
        <v>1123.3800000000001</v>
      </c>
    </row>
    <row r="24" spans="2:4" ht="21" customHeight="1">
      <c r="B24" s="120" t="s">
        <v>74</v>
      </c>
      <c r="C24" s="121"/>
      <c r="D24" s="15">
        <f>D25+D26+D27+D28+D29+D30+D31+D32+D33</f>
        <v>68277.12000000001</v>
      </c>
    </row>
    <row r="25" spans="2:4" ht="28.5" customHeight="1">
      <c r="B25" s="118" t="s">
        <v>64</v>
      </c>
      <c r="C25" s="119"/>
      <c r="D25" s="23">
        <v>37722.639999999999</v>
      </c>
    </row>
    <row r="26" spans="2:4" ht="21" customHeight="1">
      <c r="B26" s="134" t="s">
        <v>12</v>
      </c>
      <c r="C26" s="146"/>
      <c r="D26" s="23">
        <v>7594.21</v>
      </c>
    </row>
    <row r="27" spans="2:4" ht="20.25" customHeight="1">
      <c r="B27" s="134" t="s">
        <v>65</v>
      </c>
      <c r="C27" s="135"/>
      <c r="D27" s="23">
        <v>15048.78</v>
      </c>
    </row>
    <row r="28" spans="2:4" ht="21" customHeight="1">
      <c r="B28" s="134" t="s">
        <v>71</v>
      </c>
      <c r="C28" s="135"/>
      <c r="D28" s="23">
        <v>2120.5100000000002</v>
      </c>
    </row>
    <row r="29" spans="2:4" ht="21" customHeight="1">
      <c r="B29" s="134" t="s">
        <v>1</v>
      </c>
      <c r="C29" s="135"/>
      <c r="D29" s="23">
        <v>3167.76</v>
      </c>
    </row>
    <row r="30" spans="2:4" ht="20.25" customHeight="1">
      <c r="B30" s="148" t="s">
        <v>16</v>
      </c>
      <c r="C30" s="149"/>
      <c r="D30" s="23">
        <v>1232.32</v>
      </c>
    </row>
    <row r="31" spans="2:4" ht="19.5" customHeight="1">
      <c r="B31" s="148" t="s">
        <v>0</v>
      </c>
      <c r="C31" s="149"/>
      <c r="D31" s="23">
        <v>190.05</v>
      </c>
    </row>
    <row r="32" spans="2:4" ht="18" customHeight="1">
      <c r="B32" s="148" t="s">
        <v>79</v>
      </c>
      <c r="C32" s="150"/>
      <c r="D32" s="23">
        <v>477</v>
      </c>
    </row>
    <row r="33" spans="2:4" ht="19.5" customHeight="1" thickBot="1">
      <c r="B33" s="151" t="s">
        <v>18</v>
      </c>
      <c r="C33" s="152"/>
      <c r="D33" s="22">
        <v>723.85</v>
      </c>
    </row>
    <row r="34" spans="2:4" ht="17.25" customHeight="1" thickBot="1">
      <c r="B34" s="138" t="s">
        <v>20</v>
      </c>
      <c r="C34" s="139"/>
      <c r="D34" s="10">
        <v>7465.87</v>
      </c>
    </row>
    <row r="35" spans="2:4" ht="18.75" customHeight="1">
      <c r="C35" s="74" t="s">
        <v>66</v>
      </c>
      <c r="D35" s="69">
        <f>D9+D13+D14+D23+D24+D34</f>
        <v>299038.06</v>
      </c>
    </row>
    <row r="36" spans="2:4">
      <c r="B36" s="187"/>
      <c r="C36" s="187"/>
      <c r="D36" s="98"/>
    </row>
    <row r="37" spans="2:4">
      <c r="B37" s="188"/>
      <c r="C37" s="188"/>
      <c r="D37" s="86"/>
    </row>
  </sheetData>
  <mergeCells count="35">
    <mergeCell ref="B36:C36"/>
    <mergeCell ref="B37:C37"/>
    <mergeCell ref="B31:C31"/>
    <mergeCell ref="B32:C32"/>
    <mergeCell ref="B33:C33"/>
    <mergeCell ref="B34:C34"/>
    <mergeCell ref="B26:C26"/>
    <mergeCell ref="B27:C27"/>
    <mergeCell ref="B28:C28"/>
    <mergeCell ref="B29:C29"/>
    <mergeCell ref="B30:C30"/>
    <mergeCell ref="B22:C22"/>
    <mergeCell ref="B23:C23"/>
    <mergeCell ref="B24:C24"/>
    <mergeCell ref="B25:C25"/>
    <mergeCell ref="B19:C19"/>
    <mergeCell ref="B20:C20"/>
    <mergeCell ref="B14:C14"/>
    <mergeCell ref="B16:C16"/>
    <mergeCell ref="B21:C21"/>
    <mergeCell ref="B12:C12"/>
    <mergeCell ref="B13:C13"/>
    <mergeCell ref="B15:C15"/>
    <mergeCell ref="B17:C17"/>
    <mergeCell ref="B18:C18"/>
    <mergeCell ref="B9:C9"/>
    <mergeCell ref="B1:E1"/>
    <mergeCell ref="B8:C8"/>
    <mergeCell ref="B10:C10"/>
    <mergeCell ref="B11:C11"/>
    <mergeCell ref="B3:C3"/>
    <mergeCell ref="B4:C4"/>
    <mergeCell ref="B5:C5"/>
    <mergeCell ref="B6:C6"/>
    <mergeCell ref="B2:C2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R41"/>
  <sheetViews>
    <sheetView topLeftCell="A23" workbookViewId="0">
      <selection activeCell="C44" sqref="C44"/>
    </sheetView>
  </sheetViews>
  <sheetFormatPr defaultRowHeight="15"/>
  <cols>
    <col min="3" max="3" width="56.7109375" customWidth="1"/>
    <col min="4" max="4" width="27.28515625" customWidth="1"/>
    <col min="5" max="5" width="0.85546875" customWidth="1"/>
    <col min="6" max="6" width="10.7109375" bestFit="1" customWidth="1"/>
    <col min="8" max="8" width="0.28515625" customWidth="1"/>
    <col min="13" max="13" width="24.28515625" customWidth="1"/>
    <col min="14" max="14" width="51.28515625" customWidth="1"/>
    <col min="16" max="16" width="10.7109375" bestFit="1" customWidth="1"/>
  </cols>
  <sheetData>
    <row r="1" spans="2:18" ht="2.25" customHeight="1"/>
    <row r="2" spans="2:18" s="34" customFormat="1" ht="34.5" customHeight="1" thickBot="1">
      <c r="B2" s="207" t="s">
        <v>24</v>
      </c>
      <c r="C2" s="207"/>
      <c r="D2" s="207"/>
      <c r="E2" s="207"/>
      <c r="F2" s="36"/>
      <c r="G2" s="36"/>
      <c r="H2" s="35"/>
      <c r="L2" s="214"/>
      <c r="M2" s="214"/>
      <c r="N2" s="214"/>
      <c r="O2" s="214"/>
      <c r="P2" s="215"/>
      <c r="Q2" s="215"/>
      <c r="R2" s="215"/>
    </row>
    <row r="3" spans="2:18" ht="19.5" thickBot="1">
      <c r="B3" s="208" t="s">
        <v>93</v>
      </c>
      <c r="C3" s="208"/>
      <c r="D3" s="55" t="s">
        <v>61</v>
      </c>
      <c r="E3" s="2"/>
      <c r="F3" s="2"/>
      <c r="G3" s="2"/>
      <c r="I3" s="2"/>
      <c r="J3" s="2"/>
      <c r="K3" s="2"/>
      <c r="L3" s="5"/>
      <c r="M3" s="2"/>
      <c r="N3" s="2"/>
      <c r="O3" s="2"/>
    </row>
    <row r="4" spans="2:18">
      <c r="B4" s="180" t="s">
        <v>104</v>
      </c>
      <c r="C4" s="180"/>
      <c r="D4" s="56">
        <v>450074.89</v>
      </c>
      <c r="E4" s="2"/>
      <c r="F4" s="2"/>
      <c r="G4" s="2"/>
      <c r="I4" s="2"/>
      <c r="J4" s="2"/>
      <c r="K4" s="6"/>
      <c r="L4" s="2"/>
      <c r="M4" s="2"/>
      <c r="N4" s="3"/>
      <c r="O4" s="2"/>
    </row>
    <row r="5" spans="2:18">
      <c r="B5" s="181" t="s">
        <v>69</v>
      </c>
      <c r="C5" s="181"/>
      <c r="D5" s="57">
        <v>391458.5</v>
      </c>
      <c r="E5" s="2"/>
      <c r="F5" s="2"/>
      <c r="G5" s="2"/>
      <c r="I5" s="2"/>
      <c r="J5" s="2"/>
      <c r="K5" s="6"/>
      <c r="L5" s="2"/>
      <c r="M5" s="2"/>
      <c r="N5" s="3"/>
      <c r="O5" s="2"/>
    </row>
    <row r="6" spans="2:18" ht="15.75" thickBot="1">
      <c r="B6" s="183" t="s">
        <v>85</v>
      </c>
      <c r="C6" s="183"/>
      <c r="D6" s="58">
        <v>58616.39</v>
      </c>
      <c r="E6" s="2"/>
      <c r="F6" s="2"/>
      <c r="G6" s="2"/>
      <c r="I6" s="2"/>
      <c r="J6" s="2"/>
      <c r="K6" s="6"/>
      <c r="L6" s="2"/>
      <c r="M6" s="2"/>
      <c r="N6" s="3"/>
      <c r="O6" s="2"/>
    </row>
    <row r="7" spans="2:18" ht="15.75" thickBot="1">
      <c r="B7" s="77"/>
      <c r="C7" s="78" t="s">
        <v>96</v>
      </c>
      <c r="D7" s="53">
        <v>450074.89</v>
      </c>
      <c r="E7" s="6"/>
      <c r="F7" s="2"/>
      <c r="G7" s="2"/>
      <c r="L7" s="2"/>
      <c r="M7" s="2"/>
      <c r="N7" s="6"/>
      <c r="O7" s="2"/>
      <c r="P7" s="2"/>
      <c r="Q7" s="6"/>
      <c r="R7" s="2"/>
    </row>
    <row r="8" spans="2:18" ht="21" customHeight="1" thickBot="1">
      <c r="B8" s="205" t="s">
        <v>97</v>
      </c>
      <c r="C8" s="206"/>
      <c r="D8" s="47" t="s">
        <v>61</v>
      </c>
      <c r="E8" s="17"/>
      <c r="L8" s="214"/>
      <c r="M8" s="214"/>
      <c r="N8" s="214"/>
      <c r="O8" s="214"/>
      <c r="P8" s="214"/>
      <c r="Q8" s="214"/>
      <c r="R8" s="214"/>
    </row>
    <row r="9" spans="2:18" ht="18" customHeight="1">
      <c r="B9" s="127" t="s">
        <v>13</v>
      </c>
      <c r="C9" s="128"/>
      <c r="D9" s="15">
        <f>D10+D11+D13+D12</f>
        <v>140790.29999999999</v>
      </c>
      <c r="E9" s="18"/>
      <c r="H9" s="2"/>
      <c r="L9" s="221"/>
      <c r="M9" s="221"/>
      <c r="N9" s="17"/>
      <c r="O9" s="2"/>
      <c r="P9" s="2"/>
      <c r="Q9" s="6"/>
      <c r="R9" s="2"/>
    </row>
    <row r="10" spans="2:18" ht="20.25" customHeight="1">
      <c r="B10" s="148" t="s">
        <v>4</v>
      </c>
      <c r="C10" s="150"/>
      <c r="D10" s="23">
        <v>108464</v>
      </c>
      <c r="E10" s="18"/>
      <c r="H10" s="2"/>
      <c r="L10" s="220"/>
      <c r="M10" s="220"/>
      <c r="N10" s="18"/>
      <c r="O10" s="2"/>
      <c r="P10" s="2"/>
      <c r="Q10" s="6"/>
      <c r="R10" s="2"/>
    </row>
    <row r="11" spans="2:18" ht="18.75" customHeight="1">
      <c r="B11" s="134" t="s">
        <v>5</v>
      </c>
      <c r="C11" s="135"/>
      <c r="D11" s="23">
        <v>21909.72</v>
      </c>
      <c r="E11" s="18"/>
      <c r="L11" s="220"/>
      <c r="M11" s="220"/>
      <c r="N11" s="18"/>
      <c r="O11" s="2"/>
      <c r="P11" s="2"/>
      <c r="Q11" s="2"/>
      <c r="R11" s="2"/>
    </row>
    <row r="12" spans="2:18" ht="20.25" customHeight="1">
      <c r="B12" s="134" t="s">
        <v>14</v>
      </c>
      <c r="C12" s="191"/>
      <c r="D12" s="23">
        <v>5149.74</v>
      </c>
      <c r="E12" s="19"/>
      <c r="L12" s="220"/>
      <c r="M12" s="220"/>
      <c r="N12" s="18"/>
      <c r="O12" s="2"/>
      <c r="P12" s="2"/>
      <c r="Q12" s="2"/>
      <c r="R12" s="2"/>
    </row>
    <row r="13" spans="2:18" ht="18" customHeight="1" thickBot="1">
      <c r="B13" s="136" t="s">
        <v>38</v>
      </c>
      <c r="C13" s="137"/>
      <c r="D13" s="22">
        <v>5266.84</v>
      </c>
      <c r="E13" s="19"/>
      <c r="L13" s="209"/>
      <c r="M13" s="209"/>
      <c r="N13" s="19"/>
      <c r="O13" s="2"/>
      <c r="P13" s="2"/>
      <c r="Q13" s="2"/>
      <c r="R13" s="2"/>
    </row>
    <row r="14" spans="2:18" ht="15.75" customHeight="1" thickBot="1">
      <c r="B14" s="138" t="s">
        <v>6</v>
      </c>
      <c r="C14" s="139"/>
      <c r="D14" s="10">
        <v>48188.800000000003</v>
      </c>
      <c r="E14" s="19"/>
      <c r="L14" s="209"/>
      <c r="M14" s="209"/>
      <c r="N14" s="19"/>
      <c r="O14" s="2"/>
      <c r="P14" s="2"/>
      <c r="Q14" s="2"/>
      <c r="R14" s="2"/>
    </row>
    <row r="15" spans="2:18" ht="21.75" customHeight="1">
      <c r="B15" s="120" t="s">
        <v>19</v>
      </c>
      <c r="C15" s="121"/>
      <c r="D15" s="11">
        <f>D16+D17+D18+D20+D21+D22+D23+D24+D25+D19</f>
        <v>276086.07</v>
      </c>
      <c r="E15" s="19"/>
      <c r="L15" s="209"/>
      <c r="M15" s="209"/>
      <c r="N15" s="19"/>
      <c r="O15" s="2"/>
      <c r="P15" s="2"/>
      <c r="Q15" s="2"/>
      <c r="R15" s="2"/>
    </row>
    <row r="16" spans="2:18" ht="17.25" customHeight="1">
      <c r="B16" s="160" t="s">
        <v>77</v>
      </c>
      <c r="C16" s="161"/>
      <c r="D16" s="12">
        <v>47918.27</v>
      </c>
      <c r="E16" s="19"/>
      <c r="L16" s="209"/>
      <c r="M16" s="209"/>
      <c r="N16" s="19"/>
      <c r="O16" s="2"/>
      <c r="P16" s="2"/>
      <c r="Q16" s="2"/>
      <c r="R16" s="2"/>
    </row>
    <row r="17" spans="2:18" ht="21.75" customHeight="1">
      <c r="B17" s="158" t="s">
        <v>7</v>
      </c>
      <c r="C17" s="159"/>
      <c r="D17" s="12">
        <v>16966.48</v>
      </c>
      <c r="E17" s="19"/>
      <c r="L17" s="210"/>
      <c r="M17" s="211"/>
      <c r="N17" s="19"/>
      <c r="O17" s="2"/>
      <c r="P17" s="2"/>
      <c r="Q17" s="2"/>
      <c r="R17" s="2"/>
    </row>
    <row r="18" spans="2:18" ht="21" customHeight="1">
      <c r="B18" s="212" t="s">
        <v>89</v>
      </c>
      <c r="C18" s="213"/>
      <c r="D18" s="13">
        <v>11131.68</v>
      </c>
      <c r="E18" s="18"/>
      <c r="L18" s="209"/>
      <c r="M18" s="209"/>
      <c r="N18" s="19"/>
      <c r="O18" s="2"/>
      <c r="P18" s="2"/>
      <c r="Q18" s="2"/>
      <c r="R18" s="2"/>
    </row>
    <row r="19" spans="2:18" ht="17.25" customHeight="1">
      <c r="B19" s="212" t="s">
        <v>58</v>
      </c>
      <c r="C19" s="213"/>
      <c r="D19" s="13">
        <v>7000</v>
      </c>
      <c r="E19" s="18"/>
      <c r="L19" s="216"/>
      <c r="M19" s="217"/>
      <c r="N19" s="18"/>
      <c r="O19" s="2"/>
      <c r="P19" s="2"/>
      <c r="Q19" s="3"/>
      <c r="R19" s="2"/>
    </row>
    <row r="20" spans="2:18" ht="19.5" customHeight="1">
      <c r="B20" s="160" t="s">
        <v>72</v>
      </c>
      <c r="C20" s="161"/>
      <c r="D20" s="13">
        <v>141540.74</v>
      </c>
      <c r="E20" s="18"/>
      <c r="L20" s="218"/>
      <c r="M20" s="219"/>
      <c r="N20" s="18"/>
      <c r="O20" s="2"/>
      <c r="P20" s="2"/>
      <c r="Q20" s="2"/>
      <c r="R20" s="2"/>
    </row>
    <row r="21" spans="2:18" ht="19.5" customHeight="1">
      <c r="B21" s="162" t="s">
        <v>5</v>
      </c>
      <c r="C21" s="150"/>
      <c r="D21" s="14">
        <v>28556.47</v>
      </c>
      <c r="E21" s="20"/>
      <c r="L21" s="220"/>
      <c r="M21" s="220"/>
      <c r="N21" s="18"/>
      <c r="O21" s="2"/>
      <c r="P21" s="2"/>
      <c r="Q21" s="2"/>
      <c r="R21" s="2"/>
    </row>
    <row r="22" spans="2:18" ht="19.5" customHeight="1">
      <c r="B22" s="163" t="s">
        <v>98</v>
      </c>
      <c r="C22" s="164"/>
      <c r="D22" s="14">
        <v>9379.64</v>
      </c>
      <c r="E22" s="9"/>
      <c r="G22" s="8"/>
      <c r="L22" s="222"/>
      <c r="M22" s="223"/>
      <c r="N22" s="20"/>
      <c r="O22" s="2"/>
      <c r="P22" s="2"/>
      <c r="Q22" s="2"/>
      <c r="R22" s="2"/>
    </row>
    <row r="23" spans="2:18" ht="19.5" customHeight="1">
      <c r="B23" s="157" t="s">
        <v>41</v>
      </c>
      <c r="C23" s="198"/>
      <c r="D23" s="14">
        <v>11100.12</v>
      </c>
      <c r="L23" s="2"/>
      <c r="M23" s="2"/>
      <c r="N23" s="6"/>
      <c r="O23" s="2"/>
      <c r="P23" s="8"/>
      <c r="Q23" s="2"/>
      <c r="R23" s="2"/>
    </row>
    <row r="24" spans="2:18" ht="21.75" customHeight="1">
      <c r="B24" s="157" t="s">
        <v>99</v>
      </c>
      <c r="C24" s="150"/>
      <c r="D24" s="14">
        <v>301.20999999999998</v>
      </c>
      <c r="L24" s="2"/>
      <c r="M24" s="2"/>
      <c r="N24" s="2"/>
      <c r="O24" s="2"/>
      <c r="P24" s="2"/>
      <c r="Q24" s="2"/>
      <c r="R24" s="2"/>
    </row>
    <row r="25" spans="2:18" ht="21" customHeight="1" thickBot="1">
      <c r="B25" s="167" t="s">
        <v>10</v>
      </c>
      <c r="C25" s="168"/>
      <c r="D25" s="14">
        <v>2191.46</v>
      </c>
      <c r="L25" s="2"/>
      <c r="M25" s="2"/>
      <c r="N25" s="2"/>
      <c r="O25" s="2"/>
      <c r="P25" s="2"/>
      <c r="Q25" s="2"/>
      <c r="R25" s="2"/>
    </row>
    <row r="26" spans="2:18" ht="19.5" customHeight="1" thickBot="1">
      <c r="B26" s="124" t="s">
        <v>73</v>
      </c>
      <c r="C26" s="125"/>
      <c r="D26" s="10">
        <v>2371.04</v>
      </c>
      <c r="L26" s="2"/>
      <c r="M26" s="2"/>
      <c r="N26" s="2"/>
      <c r="O26" s="2"/>
      <c r="P26" s="2"/>
      <c r="Q26" s="2"/>
      <c r="R26" s="2"/>
    </row>
    <row r="27" spans="2:18" ht="17.25" customHeight="1">
      <c r="B27" s="120" t="s">
        <v>74</v>
      </c>
      <c r="C27" s="121"/>
      <c r="D27" s="15">
        <f>D28+D29+D30+D31+D32+D33+D34+D35+D36</f>
        <v>144108.26</v>
      </c>
      <c r="L27" s="2"/>
      <c r="M27" s="2"/>
      <c r="N27" s="2"/>
      <c r="O27" s="2"/>
      <c r="P27" s="2"/>
      <c r="Q27" s="2"/>
      <c r="R27" s="2"/>
    </row>
    <row r="28" spans="2:18" ht="27.75" customHeight="1">
      <c r="B28" s="160" t="s">
        <v>109</v>
      </c>
      <c r="C28" s="161"/>
      <c r="D28" s="23">
        <v>79618.83</v>
      </c>
      <c r="L28" s="2"/>
      <c r="M28" s="2"/>
      <c r="N28" s="8"/>
      <c r="O28" s="2"/>
      <c r="P28" s="2"/>
      <c r="Q28" s="2"/>
      <c r="R28" s="2"/>
    </row>
    <row r="29" spans="2:18" ht="18.75" customHeight="1">
      <c r="B29" s="134" t="s">
        <v>12</v>
      </c>
      <c r="C29" s="146"/>
      <c r="D29" s="23">
        <v>16028.63</v>
      </c>
      <c r="L29" s="2"/>
      <c r="M29" s="2"/>
      <c r="N29" s="8"/>
      <c r="O29" s="2"/>
      <c r="P29" s="2"/>
      <c r="Q29" s="2"/>
      <c r="R29" s="2"/>
    </row>
    <row r="30" spans="2:18" ht="16.5" customHeight="1">
      <c r="B30" s="134" t="s">
        <v>65</v>
      </c>
      <c r="C30" s="135"/>
      <c r="D30" s="23">
        <v>31762.51</v>
      </c>
      <c r="L30" s="2"/>
      <c r="M30" s="2"/>
      <c r="N30" s="8"/>
      <c r="O30" s="2"/>
      <c r="P30" s="2"/>
      <c r="Q30" s="2"/>
      <c r="R30" s="2"/>
    </row>
    <row r="31" spans="2:18" ht="15.75" customHeight="1">
      <c r="B31" s="134" t="s">
        <v>71</v>
      </c>
      <c r="C31" s="135"/>
      <c r="D31" s="23">
        <v>4475.62</v>
      </c>
      <c r="L31" s="2"/>
      <c r="M31" s="2"/>
      <c r="N31" s="2"/>
      <c r="O31" s="2"/>
      <c r="P31" s="2"/>
      <c r="Q31" s="2"/>
      <c r="R31" s="2"/>
    </row>
    <row r="32" spans="2:18" ht="19.5" customHeight="1">
      <c r="B32" s="134" t="s">
        <v>1</v>
      </c>
      <c r="C32" s="135"/>
      <c r="D32" s="23">
        <v>6685.98</v>
      </c>
      <c r="L32" s="2"/>
      <c r="M32" s="2"/>
      <c r="N32" s="2"/>
      <c r="O32" s="2"/>
      <c r="P32" s="2"/>
      <c r="Q32" s="2"/>
      <c r="R32" s="2"/>
    </row>
    <row r="33" spans="2:18" ht="19.5" customHeight="1">
      <c r="B33" s="148" t="s">
        <v>75</v>
      </c>
      <c r="C33" s="149"/>
      <c r="D33" s="23">
        <v>2600.9899999999998</v>
      </c>
      <c r="L33" s="2"/>
      <c r="M33" s="2"/>
      <c r="N33" s="2"/>
      <c r="O33" s="2"/>
      <c r="P33" s="2"/>
      <c r="Q33" s="2"/>
      <c r="R33" s="2"/>
    </row>
    <row r="34" spans="2:18" ht="19.5" customHeight="1">
      <c r="B34" s="148" t="s">
        <v>0</v>
      </c>
      <c r="C34" s="149"/>
      <c r="D34" s="23">
        <v>401.14</v>
      </c>
      <c r="L34" s="2"/>
      <c r="M34" s="2"/>
      <c r="N34" s="2"/>
      <c r="O34" s="2"/>
      <c r="P34" s="2"/>
      <c r="Q34" s="2"/>
      <c r="R34" s="2"/>
    </row>
    <row r="35" spans="2:18" ht="20.25" customHeight="1">
      <c r="B35" s="148" t="s">
        <v>79</v>
      </c>
      <c r="C35" s="150"/>
      <c r="D35" s="23">
        <v>1006.78</v>
      </c>
      <c r="L35" s="2"/>
      <c r="M35" s="2"/>
      <c r="N35" s="2"/>
      <c r="O35" s="2"/>
      <c r="P35" s="2"/>
      <c r="Q35" s="2"/>
      <c r="R35" s="2"/>
    </row>
    <row r="36" spans="2:18" ht="20.25" customHeight="1" thickBot="1">
      <c r="B36" s="151" t="s">
        <v>18</v>
      </c>
      <c r="C36" s="152"/>
      <c r="D36" s="22">
        <v>1527.78</v>
      </c>
      <c r="L36" s="2"/>
      <c r="M36" s="2"/>
      <c r="N36" s="2"/>
      <c r="O36" s="2"/>
      <c r="P36" s="2"/>
      <c r="Q36" s="2"/>
      <c r="R36" s="2"/>
    </row>
    <row r="37" spans="2:18" ht="15.75" thickBot="1">
      <c r="B37" s="138" t="s">
        <v>20</v>
      </c>
      <c r="C37" s="147"/>
      <c r="D37" s="15">
        <v>15757.74</v>
      </c>
      <c r="L37" s="2"/>
      <c r="M37" s="2"/>
      <c r="N37" s="2"/>
      <c r="O37" s="2"/>
      <c r="P37" s="2"/>
      <c r="Q37" s="2"/>
      <c r="R37" s="2"/>
    </row>
    <row r="38" spans="2:18">
      <c r="C38" s="103" t="s">
        <v>66</v>
      </c>
      <c r="D38" s="52">
        <f>D9+D14+D15+D26+D27+D37</f>
        <v>627302.21</v>
      </c>
      <c r="L38" s="2"/>
      <c r="M38" s="2"/>
      <c r="N38" s="2"/>
      <c r="O38" s="2"/>
      <c r="P38" s="2"/>
      <c r="Q38" s="2"/>
      <c r="R38" s="2"/>
    </row>
    <row r="39" spans="2:18">
      <c r="B39" s="224"/>
      <c r="C39" s="224"/>
      <c r="D39" s="8"/>
      <c r="L39" s="2"/>
      <c r="M39" s="2"/>
      <c r="N39" s="2"/>
      <c r="O39" s="2"/>
      <c r="P39" s="2"/>
      <c r="Q39" s="2"/>
      <c r="R39" s="2"/>
    </row>
    <row r="40" spans="2:18">
      <c r="B40" s="224"/>
      <c r="C40" s="224"/>
      <c r="D40" s="2"/>
    </row>
    <row r="41" spans="2:18">
      <c r="B41" s="225"/>
      <c r="C41" s="225"/>
      <c r="E41" s="7"/>
      <c r="F41" s="7"/>
    </row>
  </sheetData>
  <mergeCells count="54">
    <mergeCell ref="B39:C39"/>
    <mergeCell ref="B40:C40"/>
    <mergeCell ref="B41:C41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5:C25"/>
    <mergeCell ref="B26:C26"/>
    <mergeCell ref="B27:C27"/>
    <mergeCell ref="L2:R2"/>
    <mergeCell ref="L19:M19"/>
    <mergeCell ref="L18:M18"/>
    <mergeCell ref="L20:M20"/>
    <mergeCell ref="L21:M21"/>
    <mergeCell ref="L8:R8"/>
    <mergeCell ref="L9:M9"/>
    <mergeCell ref="L10:M10"/>
    <mergeCell ref="L11:M11"/>
    <mergeCell ref="L12:M12"/>
    <mergeCell ref="L22:M22"/>
    <mergeCell ref="L13:M13"/>
    <mergeCell ref="B12:C12"/>
    <mergeCell ref="B14:C14"/>
    <mergeCell ref="B15:C15"/>
    <mergeCell ref="B13:C13"/>
    <mergeCell ref="B24:C24"/>
    <mergeCell ref="L14:M14"/>
    <mergeCell ref="L15:M15"/>
    <mergeCell ref="L16:M16"/>
    <mergeCell ref="L17:M17"/>
    <mergeCell ref="B17:C17"/>
    <mergeCell ref="B16:C16"/>
    <mergeCell ref="B20:C20"/>
    <mergeCell ref="B21:C21"/>
    <mergeCell ref="B22:C22"/>
    <mergeCell ref="B23:C23"/>
    <mergeCell ref="B18:C18"/>
    <mergeCell ref="B19:C19"/>
    <mergeCell ref="B8:C8"/>
    <mergeCell ref="B9:C9"/>
    <mergeCell ref="B10:C10"/>
    <mergeCell ref="B11:C11"/>
    <mergeCell ref="B2:E2"/>
    <mergeCell ref="B3:C3"/>
    <mergeCell ref="B4:C4"/>
    <mergeCell ref="B5:C5"/>
    <mergeCell ref="B6:C6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H41"/>
  <sheetViews>
    <sheetView topLeftCell="A27" workbookViewId="0">
      <selection activeCell="C42" sqref="C42"/>
    </sheetView>
  </sheetViews>
  <sheetFormatPr defaultRowHeight="15"/>
  <cols>
    <col min="3" max="3" width="54" customWidth="1"/>
    <col min="4" max="4" width="21.140625" customWidth="1"/>
    <col min="5" max="5" width="0.5703125" customWidth="1"/>
    <col min="8" max="8" width="24.5703125" customWidth="1"/>
  </cols>
  <sheetData>
    <row r="1" spans="2:8" ht="34.5" customHeight="1" thickBot="1">
      <c r="B1" s="153" t="s">
        <v>47</v>
      </c>
      <c r="C1" s="153"/>
      <c r="D1" s="153"/>
      <c r="E1" s="153"/>
    </row>
    <row r="2" spans="2:8" ht="15.75" customHeight="1" thickBot="1">
      <c r="B2" s="203" t="s">
        <v>110</v>
      </c>
      <c r="C2" s="203"/>
      <c r="D2" s="60" t="s">
        <v>61</v>
      </c>
      <c r="E2" s="6"/>
      <c r="F2" s="37"/>
      <c r="G2" s="37"/>
      <c r="H2" s="37"/>
    </row>
    <row r="3" spans="2:8">
      <c r="B3" s="180" t="s">
        <v>68</v>
      </c>
      <c r="C3" s="180"/>
      <c r="D3" s="79">
        <v>27858.240000000002</v>
      </c>
      <c r="E3" s="2"/>
    </row>
    <row r="4" spans="2:8">
      <c r="B4" s="181" t="s">
        <v>104</v>
      </c>
      <c r="C4" s="181"/>
      <c r="D4" s="57">
        <v>335988.6</v>
      </c>
      <c r="E4" s="6"/>
      <c r="F4" s="5"/>
      <c r="G4" s="2"/>
    </row>
    <row r="5" spans="2:8">
      <c r="B5" s="181" t="s">
        <v>69</v>
      </c>
      <c r="C5" s="181"/>
      <c r="D5" s="57">
        <v>332426.46999999997</v>
      </c>
      <c r="E5" s="6"/>
      <c r="F5" s="5"/>
      <c r="G5" s="2"/>
    </row>
    <row r="6" spans="2:8" ht="15.75" thickBot="1">
      <c r="B6" s="183" t="s">
        <v>70</v>
      </c>
      <c r="C6" s="183"/>
      <c r="D6" s="58">
        <v>31420.37</v>
      </c>
      <c r="E6" s="6"/>
      <c r="F6" s="5"/>
      <c r="G6" s="2"/>
    </row>
    <row r="7" spans="2:8" ht="16.5" thickBot="1">
      <c r="B7" s="27"/>
      <c r="C7" s="62" t="s">
        <v>96</v>
      </c>
      <c r="D7" s="63">
        <v>335988.6</v>
      </c>
      <c r="E7" s="27"/>
      <c r="F7" s="2"/>
      <c r="G7" s="2"/>
    </row>
    <row r="8" spans="2:8" ht="19.5" customHeight="1" thickBot="1">
      <c r="B8" s="228" t="s">
        <v>97</v>
      </c>
      <c r="C8" s="229"/>
      <c r="D8" s="68" t="s">
        <v>61</v>
      </c>
      <c r="E8" s="17"/>
      <c r="F8" s="27"/>
      <c r="G8" s="2"/>
    </row>
    <row r="9" spans="2:8" ht="16.5" customHeight="1">
      <c r="B9" s="127" t="s">
        <v>13</v>
      </c>
      <c r="C9" s="128"/>
      <c r="D9" s="15">
        <f>D10+D11+D12</f>
        <v>124645.87</v>
      </c>
      <c r="E9" s="18"/>
    </row>
    <row r="10" spans="2:8" ht="18.75" customHeight="1">
      <c r="B10" s="148" t="s">
        <v>4</v>
      </c>
      <c r="C10" s="150"/>
      <c r="D10" s="23">
        <v>99346</v>
      </c>
      <c r="E10" s="18"/>
      <c r="G10" s="27"/>
      <c r="H10" s="2"/>
    </row>
    <row r="11" spans="2:8" ht="18.75" customHeight="1">
      <c r="B11" s="134" t="s">
        <v>5</v>
      </c>
      <c r="C11" s="135"/>
      <c r="D11" s="23">
        <v>20067.89</v>
      </c>
      <c r="E11" s="18"/>
      <c r="H11" s="2"/>
    </row>
    <row r="12" spans="2:8" ht="19.5" customHeight="1" thickBot="1">
      <c r="B12" s="136" t="s">
        <v>14</v>
      </c>
      <c r="C12" s="137"/>
      <c r="D12" s="23">
        <v>5231.9799999999996</v>
      </c>
      <c r="E12" s="19"/>
    </row>
    <row r="13" spans="2:8" ht="21.75" customHeight="1" thickBot="1">
      <c r="B13" s="138" t="s">
        <v>6</v>
      </c>
      <c r="C13" s="139"/>
      <c r="D13" s="10">
        <v>27661.200000000001</v>
      </c>
      <c r="E13" s="19"/>
    </row>
    <row r="14" spans="2:8" ht="18" customHeight="1">
      <c r="B14" s="120" t="s">
        <v>19</v>
      </c>
      <c r="C14" s="121"/>
      <c r="D14" s="11">
        <f>D15+D16+D17+D18+D19+D20+D22+D21</f>
        <v>178963.83999999997</v>
      </c>
      <c r="E14" s="19"/>
    </row>
    <row r="15" spans="2:8" ht="20.25" customHeight="1">
      <c r="B15" s="160" t="s">
        <v>81</v>
      </c>
      <c r="C15" s="161"/>
      <c r="D15" s="12">
        <v>9327.09</v>
      </c>
      <c r="E15" s="19"/>
    </row>
    <row r="16" spans="2:8" ht="18" customHeight="1">
      <c r="B16" s="158" t="s">
        <v>7</v>
      </c>
      <c r="C16" s="159"/>
      <c r="D16" s="12">
        <v>6548.96</v>
      </c>
      <c r="E16" s="19"/>
    </row>
    <row r="17" spans="2:7" ht="27" customHeight="1">
      <c r="B17" s="160" t="s">
        <v>72</v>
      </c>
      <c r="C17" s="161"/>
      <c r="D17" s="13">
        <v>120827.47</v>
      </c>
      <c r="E17" s="19"/>
    </row>
    <row r="18" spans="2:7" ht="18.75" customHeight="1">
      <c r="B18" s="162" t="s">
        <v>5</v>
      </c>
      <c r="C18" s="150"/>
      <c r="D18" s="14">
        <v>24377.47</v>
      </c>
      <c r="E18" s="18"/>
    </row>
    <row r="19" spans="2:7" ht="18" customHeight="1">
      <c r="B19" s="163" t="s">
        <v>98</v>
      </c>
      <c r="C19" s="164"/>
      <c r="D19" s="14">
        <v>7002.06</v>
      </c>
      <c r="E19" s="18"/>
    </row>
    <row r="20" spans="2:7" ht="21.75" customHeight="1">
      <c r="B20" s="157" t="s">
        <v>41</v>
      </c>
      <c r="C20" s="198"/>
      <c r="D20" s="14">
        <v>8286.43</v>
      </c>
      <c r="E20" s="18"/>
    </row>
    <row r="21" spans="2:7" ht="19.5" customHeight="1">
      <c r="B21" s="157" t="s">
        <v>99</v>
      </c>
      <c r="C21" s="150"/>
      <c r="D21" s="14">
        <v>224.86</v>
      </c>
      <c r="E21" s="20"/>
    </row>
    <row r="22" spans="2:7" ht="29.25" customHeight="1" thickBot="1">
      <c r="B22" s="167" t="s">
        <v>83</v>
      </c>
      <c r="C22" s="168"/>
      <c r="D22" s="14">
        <v>2369.5</v>
      </c>
      <c r="E22" s="9"/>
    </row>
    <row r="23" spans="2:7" ht="24" customHeight="1" thickBot="1">
      <c r="B23" s="226" t="s">
        <v>44</v>
      </c>
      <c r="C23" s="227"/>
      <c r="D23" s="10">
        <v>19552.27</v>
      </c>
    </row>
    <row r="24" spans="2:7" ht="21" customHeight="1" thickBot="1">
      <c r="B24" s="226" t="s">
        <v>2</v>
      </c>
      <c r="C24" s="227"/>
      <c r="D24" s="10">
        <v>32200</v>
      </c>
    </row>
    <row r="25" spans="2:7" ht="24" customHeight="1" thickBot="1">
      <c r="B25" s="124" t="s">
        <v>62</v>
      </c>
      <c r="C25" s="125"/>
      <c r="D25" s="10">
        <v>1770.03</v>
      </c>
      <c r="G25" s="8"/>
    </row>
    <row r="26" spans="2:7" ht="20.25" customHeight="1">
      <c r="B26" s="120" t="s">
        <v>63</v>
      </c>
      <c r="C26" s="121"/>
      <c r="D26" s="15">
        <f>D27+D28+D29+D30+D31+D32+D33+D34+D35</f>
        <v>107579.29</v>
      </c>
    </row>
    <row r="27" spans="2:7" ht="30" customHeight="1">
      <c r="B27" s="160" t="s">
        <v>64</v>
      </c>
      <c r="C27" s="161"/>
      <c r="D27" s="23">
        <v>59436.82</v>
      </c>
    </row>
    <row r="28" spans="2:7" ht="17.25" customHeight="1">
      <c r="B28" s="134" t="s">
        <v>12</v>
      </c>
      <c r="C28" s="146"/>
      <c r="D28" s="23">
        <v>11965.65</v>
      </c>
    </row>
    <row r="29" spans="2:7" ht="18.75" customHeight="1">
      <c r="B29" s="134" t="s">
        <v>65</v>
      </c>
      <c r="C29" s="135"/>
      <c r="D29" s="23">
        <v>23711.26</v>
      </c>
    </row>
    <row r="30" spans="2:7" ht="18.75" customHeight="1">
      <c r="B30" s="134" t="s">
        <v>71</v>
      </c>
      <c r="C30" s="135"/>
      <c r="D30" s="23">
        <v>3341.13</v>
      </c>
    </row>
    <row r="31" spans="2:7">
      <c r="B31" s="134" t="s">
        <v>1</v>
      </c>
      <c r="C31" s="135"/>
      <c r="D31" s="23">
        <v>4991.2</v>
      </c>
    </row>
    <row r="32" spans="2:7">
      <c r="B32" s="148" t="s">
        <v>16</v>
      </c>
      <c r="C32" s="149"/>
      <c r="D32" s="23">
        <v>1941.68</v>
      </c>
    </row>
    <row r="33" spans="2:4" ht="16.5" customHeight="1">
      <c r="B33" s="148" t="s">
        <v>0</v>
      </c>
      <c r="C33" s="149"/>
      <c r="D33" s="23">
        <v>299.45999999999998</v>
      </c>
    </row>
    <row r="34" spans="2:4">
      <c r="B34" s="148" t="s">
        <v>79</v>
      </c>
      <c r="C34" s="150"/>
      <c r="D34" s="23">
        <v>751.58</v>
      </c>
    </row>
    <row r="35" spans="2:4" ht="15.75" thickBot="1">
      <c r="B35" s="151" t="s">
        <v>18</v>
      </c>
      <c r="C35" s="152"/>
      <c r="D35" s="22">
        <v>1140.51</v>
      </c>
    </row>
    <row r="36" spans="2:4" ht="15.75" thickBot="1">
      <c r="B36" s="138" t="s">
        <v>20</v>
      </c>
      <c r="C36" s="147"/>
      <c r="D36" s="15">
        <v>11763.42</v>
      </c>
    </row>
    <row r="37" spans="2:4">
      <c r="C37" s="103" t="s">
        <v>66</v>
      </c>
      <c r="D37" s="52">
        <f>D9+D13+D14+D23+D24+D25+D26+D36</f>
        <v>504135.92</v>
      </c>
    </row>
    <row r="38" spans="2:4">
      <c r="B38" s="187"/>
      <c r="C38" s="187"/>
      <c r="D38" s="97"/>
    </row>
    <row r="39" spans="2:4">
      <c r="B39" s="187"/>
      <c r="C39" s="187"/>
      <c r="D39" s="98"/>
    </row>
    <row r="40" spans="2:4">
      <c r="B40" s="188"/>
      <c r="C40" s="188"/>
      <c r="D40" s="86"/>
    </row>
    <row r="41" spans="2:4">
      <c r="B41" s="102"/>
      <c r="C41" s="102"/>
      <c r="D41" s="102"/>
    </row>
  </sheetData>
  <mergeCells count="38">
    <mergeCell ref="B38:C38"/>
    <mergeCell ref="B39:C39"/>
    <mergeCell ref="B40:C40"/>
    <mergeCell ref="B28:C28"/>
    <mergeCell ref="B34:C34"/>
    <mergeCell ref="B35:C35"/>
    <mergeCell ref="B36:C36"/>
    <mergeCell ref="B29:C29"/>
    <mergeCell ref="B30:C30"/>
    <mergeCell ref="B31:C31"/>
    <mergeCell ref="B32:C32"/>
    <mergeCell ref="B33:C33"/>
    <mergeCell ref="B17:C17"/>
    <mergeCell ref="B23:C23"/>
    <mergeCell ref="B25:C25"/>
    <mergeCell ref="B26:C26"/>
    <mergeCell ref="B27:C27"/>
    <mergeCell ref="B1:E1"/>
    <mergeCell ref="B24:C24"/>
    <mergeCell ref="B10:C10"/>
    <mergeCell ref="B8:C8"/>
    <mergeCell ref="B9:C9"/>
    <mergeCell ref="B11:C11"/>
    <mergeCell ref="B12:C12"/>
    <mergeCell ref="B13:C13"/>
    <mergeCell ref="B14:C14"/>
    <mergeCell ref="B15:C15"/>
    <mergeCell ref="B18:C18"/>
    <mergeCell ref="B19:C19"/>
    <mergeCell ref="B21:C21"/>
    <mergeCell ref="B22:C22"/>
    <mergeCell ref="B16:C16"/>
    <mergeCell ref="B20:C20"/>
    <mergeCell ref="B3:C3"/>
    <mergeCell ref="B2:C2"/>
    <mergeCell ref="B4:C4"/>
    <mergeCell ref="B5:C5"/>
    <mergeCell ref="B6:C6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9"/>
  <sheetViews>
    <sheetView topLeftCell="B22" workbookViewId="0">
      <selection activeCell="C42" sqref="C42:C44"/>
    </sheetView>
  </sheetViews>
  <sheetFormatPr defaultRowHeight="15"/>
  <cols>
    <col min="1" max="1" width="9.140625" hidden="1" customWidth="1"/>
    <col min="3" max="3" width="57.5703125" customWidth="1"/>
    <col min="4" max="4" width="21.5703125" customWidth="1"/>
    <col min="5" max="5" width="20" customWidth="1"/>
    <col min="6" max="6" width="10.28515625" customWidth="1"/>
    <col min="7" max="7" width="11.140625" customWidth="1"/>
    <col min="9" max="9" width="22" customWidth="1"/>
  </cols>
  <sheetData>
    <row r="1" spans="2:9" ht="36" customHeight="1">
      <c r="B1" s="126" t="s">
        <v>3</v>
      </c>
      <c r="C1" s="126"/>
      <c r="D1" s="126"/>
      <c r="E1" s="30"/>
    </row>
    <row r="2" spans="2:9" ht="15.75">
      <c r="B2" s="230" t="s">
        <v>93</v>
      </c>
      <c r="C2" s="231"/>
      <c r="D2" s="51" t="s">
        <v>61</v>
      </c>
      <c r="E2" s="6"/>
    </row>
    <row r="3" spans="2:9" ht="15" customHeight="1">
      <c r="B3" s="195" t="s">
        <v>84</v>
      </c>
      <c r="C3" s="196"/>
      <c r="D3" s="54">
        <v>68459.47</v>
      </c>
      <c r="E3" s="16"/>
      <c r="F3" s="30"/>
      <c r="G3" s="31"/>
      <c r="H3" s="31"/>
      <c r="I3" s="31"/>
    </row>
    <row r="4" spans="2:9" ht="15" customHeight="1">
      <c r="B4" s="195" t="s">
        <v>104</v>
      </c>
      <c r="C4" s="196"/>
      <c r="D4" s="54">
        <v>604916.52</v>
      </c>
      <c r="E4" s="27"/>
      <c r="F4" s="30"/>
      <c r="G4" s="31"/>
      <c r="H4" s="31"/>
      <c r="I4" s="31"/>
    </row>
    <row r="5" spans="2:9" ht="15" customHeight="1">
      <c r="B5" s="195" t="s">
        <v>69</v>
      </c>
      <c r="C5" s="196"/>
      <c r="D5" s="49">
        <v>598448.26</v>
      </c>
      <c r="E5" s="27"/>
      <c r="F5" s="30"/>
      <c r="G5" s="31"/>
      <c r="H5" s="31"/>
      <c r="I5" s="31"/>
    </row>
    <row r="6" spans="2:9" ht="15" customHeight="1">
      <c r="B6" s="197" t="s">
        <v>85</v>
      </c>
      <c r="C6" s="197"/>
      <c r="D6" s="49">
        <v>74927.73</v>
      </c>
      <c r="E6" s="27"/>
      <c r="F6" s="30"/>
      <c r="G6" s="31"/>
      <c r="H6" s="31"/>
      <c r="I6" s="31"/>
    </row>
    <row r="7" spans="2:9" ht="16.5" thickBot="1">
      <c r="B7" s="16"/>
      <c r="C7" s="61" t="s">
        <v>96</v>
      </c>
      <c r="D7" s="80">
        <v>604916.52</v>
      </c>
      <c r="E7" s="17"/>
      <c r="H7" s="2"/>
      <c r="I7" s="2"/>
    </row>
    <row r="8" spans="2:9" ht="24" customHeight="1" thickBot="1">
      <c r="B8" s="232" t="s">
        <v>97</v>
      </c>
      <c r="C8" s="233"/>
      <c r="D8" s="47"/>
      <c r="E8" s="18"/>
      <c r="F8" s="16"/>
      <c r="G8" s="16"/>
      <c r="H8" s="3"/>
    </row>
    <row r="9" spans="2:9" ht="16.5" customHeight="1">
      <c r="B9" s="127" t="s">
        <v>13</v>
      </c>
      <c r="C9" s="128"/>
      <c r="D9" s="15">
        <f>D10+D11+D12</f>
        <v>184738.94</v>
      </c>
      <c r="E9" s="18"/>
      <c r="H9" s="6"/>
    </row>
    <row r="10" spans="2:9" ht="21" customHeight="1">
      <c r="B10" s="148" t="s">
        <v>4</v>
      </c>
      <c r="C10" s="150"/>
      <c r="D10" s="23">
        <v>146515</v>
      </c>
      <c r="E10" s="19"/>
      <c r="H10" s="16"/>
      <c r="I10" s="16"/>
    </row>
    <row r="11" spans="2:9" ht="18" customHeight="1">
      <c r="B11" s="134" t="s">
        <v>5</v>
      </c>
      <c r="C11" s="135"/>
      <c r="D11" s="23">
        <v>29596.02</v>
      </c>
      <c r="E11" s="19"/>
      <c r="H11" s="6"/>
    </row>
    <row r="12" spans="2:9" ht="19.5" customHeight="1" thickBot="1">
      <c r="B12" s="136" t="s">
        <v>14</v>
      </c>
      <c r="C12" s="137"/>
      <c r="D12" s="23">
        <v>8627.92</v>
      </c>
      <c r="E12" s="19"/>
      <c r="H12" s="6"/>
    </row>
    <row r="13" spans="2:9" ht="20.25" customHeight="1" thickBot="1">
      <c r="B13" s="138" t="s">
        <v>6</v>
      </c>
      <c r="C13" s="139"/>
      <c r="D13" s="10">
        <v>29590.89</v>
      </c>
      <c r="E13" s="19"/>
      <c r="H13" s="2"/>
    </row>
    <row r="14" spans="2:9" ht="22.5" customHeight="1">
      <c r="B14" s="120" t="s">
        <v>19</v>
      </c>
      <c r="C14" s="121"/>
      <c r="D14" s="11">
        <f>D15+D16+D17+D18+D19+D20+D22+D21</f>
        <v>308033.64</v>
      </c>
      <c r="E14" s="19"/>
    </row>
    <row r="15" spans="2:9" ht="18" customHeight="1">
      <c r="B15" s="160" t="s">
        <v>81</v>
      </c>
      <c r="C15" s="161"/>
      <c r="D15" s="12">
        <v>9418.23</v>
      </c>
      <c r="E15" s="19"/>
    </row>
    <row r="16" spans="2:9" ht="15.75" customHeight="1">
      <c r="B16" s="158" t="s">
        <v>7</v>
      </c>
      <c r="C16" s="159"/>
      <c r="D16" s="12">
        <v>8168.82</v>
      </c>
      <c r="E16" s="18"/>
    </row>
    <row r="17" spans="2:9" ht="20.25" customHeight="1">
      <c r="B17" s="160" t="s">
        <v>72</v>
      </c>
      <c r="C17" s="161"/>
      <c r="D17" s="13">
        <v>217489.44</v>
      </c>
      <c r="E17" s="18"/>
      <c r="H17" s="2"/>
      <c r="I17" s="2"/>
    </row>
    <row r="18" spans="2:9" ht="20.25" customHeight="1">
      <c r="B18" s="162" t="s">
        <v>5</v>
      </c>
      <c r="C18" s="150"/>
      <c r="D18" s="14">
        <v>43879.45</v>
      </c>
      <c r="E18" s="18"/>
    </row>
    <row r="19" spans="2:9" ht="18.75" customHeight="1">
      <c r="B19" s="163" t="s">
        <v>98</v>
      </c>
      <c r="C19" s="164"/>
      <c r="D19" s="14">
        <v>12606.56</v>
      </c>
      <c r="E19" s="20"/>
    </row>
    <row r="20" spans="2:9">
      <c r="B20" s="157" t="s">
        <v>9</v>
      </c>
      <c r="C20" s="198"/>
      <c r="D20" s="14">
        <v>14918.95</v>
      </c>
      <c r="E20" s="9"/>
    </row>
    <row r="21" spans="2:9" ht="15.75" customHeight="1">
      <c r="B21" s="157" t="s">
        <v>99</v>
      </c>
      <c r="C21" s="150"/>
      <c r="D21" s="14">
        <v>404.84</v>
      </c>
      <c r="H21" s="1"/>
    </row>
    <row r="22" spans="2:9" ht="27.75" customHeight="1" thickBot="1">
      <c r="B22" s="167" t="s">
        <v>86</v>
      </c>
      <c r="C22" s="168"/>
      <c r="D22" s="14">
        <v>1147.3499999999999</v>
      </c>
    </row>
    <row r="23" spans="2:9" ht="18" customHeight="1" thickBot="1">
      <c r="B23" s="226" t="s">
        <v>2</v>
      </c>
      <c r="C23" s="227"/>
      <c r="D23" s="10">
        <v>14000</v>
      </c>
      <c r="G23" s="8"/>
    </row>
    <row r="24" spans="2:9" ht="19.5" customHeight="1" thickBot="1">
      <c r="B24" s="124" t="s">
        <v>73</v>
      </c>
      <c r="C24" s="125"/>
      <c r="D24" s="10">
        <v>3186.77</v>
      </c>
    </row>
    <row r="25" spans="2:9" ht="21.75" customHeight="1">
      <c r="B25" s="120" t="s">
        <v>74</v>
      </c>
      <c r="C25" s="121"/>
      <c r="D25" s="15">
        <f>D26+D27+D28+D29+D30+D31+D32+D33+D34</f>
        <v>193686.57000000004</v>
      </c>
    </row>
    <row r="26" spans="2:9" ht="21.75" customHeight="1">
      <c r="B26" s="160" t="s">
        <v>87</v>
      </c>
      <c r="C26" s="161"/>
      <c r="D26" s="23">
        <v>107010.51</v>
      </c>
    </row>
    <row r="27" spans="2:9" ht="19.5" customHeight="1">
      <c r="B27" s="134" t="s">
        <v>12</v>
      </c>
      <c r="C27" s="146"/>
      <c r="D27" s="23">
        <v>21543.05</v>
      </c>
    </row>
    <row r="28" spans="2:9" ht="21.75" customHeight="1">
      <c r="B28" s="134" t="s">
        <v>65</v>
      </c>
      <c r="C28" s="135"/>
      <c r="D28" s="23">
        <v>42689.93</v>
      </c>
    </row>
    <row r="29" spans="2:9" ht="17.25" customHeight="1">
      <c r="B29" s="134" t="s">
        <v>71</v>
      </c>
      <c r="C29" s="135"/>
      <c r="D29" s="23">
        <v>6015.39</v>
      </c>
    </row>
    <row r="30" spans="2:9" ht="18" customHeight="1">
      <c r="B30" s="134" t="s">
        <v>1</v>
      </c>
      <c r="C30" s="135"/>
      <c r="D30" s="23">
        <v>8986.2000000000007</v>
      </c>
    </row>
    <row r="31" spans="2:9">
      <c r="B31" s="148" t="s">
        <v>16</v>
      </c>
      <c r="C31" s="149"/>
      <c r="D31" s="23">
        <v>3495.82</v>
      </c>
    </row>
    <row r="32" spans="2:9" ht="19.5" customHeight="1">
      <c r="B32" s="148" t="s">
        <v>0</v>
      </c>
      <c r="C32" s="149"/>
      <c r="D32" s="23">
        <v>539.14</v>
      </c>
    </row>
    <row r="33" spans="2:14" ht="15.75" customHeight="1">
      <c r="B33" s="148" t="s">
        <v>79</v>
      </c>
      <c r="C33" s="150"/>
      <c r="D33" s="23">
        <v>1353.15</v>
      </c>
    </row>
    <row r="34" spans="2:14" ht="15.75" thickBot="1">
      <c r="B34" s="151" t="s">
        <v>18</v>
      </c>
      <c r="C34" s="152"/>
      <c r="D34" s="22">
        <v>2053.38</v>
      </c>
    </row>
    <row r="35" spans="2:14">
      <c r="B35" s="236" t="s">
        <v>20</v>
      </c>
      <c r="C35" s="237"/>
      <c r="D35" s="21">
        <v>21178.959999999999</v>
      </c>
    </row>
    <row r="36" spans="2:14" ht="1.5" customHeight="1" thickBot="1">
      <c r="B36" s="238"/>
      <c r="C36" s="239"/>
      <c r="D36" s="48"/>
    </row>
    <row r="37" spans="2:14">
      <c r="C37" s="100" t="s">
        <v>66</v>
      </c>
      <c r="D37" s="52">
        <f>D9+D13+D14+D23+D24+D25+D35</f>
        <v>754415.77</v>
      </c>
    </row>
    <row r="38" spans="2:14">
      <c r="B38" s="234"/>
      <c r="C38" s="234"/>
      <c r="D38" s="6"/>
    </row>
    <row r="39" spans="2:14">
      <c r="B39" s="234"/>
      <c r="C39" s="234"/>
      <c r="D39" s="3"/>
      <c r="E39" s="33"/>
    </row>
    <row r="40" spans="2:14">
      <c r="B40" s="235"/>
      <c r="C40" s="235"/>
      <c r="D40" s="87"/>
      <c r="E40" s="26"/>
    </row>
    <row r="41" spans="2:14">
      <c r="B41" s="38"/>
      <c r="C41" s="38"/>
      <c r="D41" s="38"/>
      <c r="E41" s="26"/>
    </row>
    <row r="42" spans="2:14" ht="13.5" customHeight="1">
      <c r="B42" s="38"/>
      <c r="C42" s="38"/>
      <c r="D42" s="38"/>
      <c r="F42" s="33"/>
      <c r="G42" s="33"/>
    </row>
    <row r="43" spans="2:14" hidden="1">
      <c r="B43" s="26"/>
      <c r="C43" s="26"/>
      <c r="D43" s="26"/>
      <c r="F43" s="26"/>
      <c r="G43" s="26"/>
    </row>
    <row r="44" spans="2:14">
      <c r="F44" s="26"/>
      <c r="G44" s="26"/>
    </row>
    <row r="45" spans="2:14" ht="18.75" customHeight="1">
      <c r="H45" s="33"/>
      <c r="I45" s="33"/>
      <c r="J45" s="33"/>
      <c r="K45" s="26"/>
      <c r="L45" s="26"/>
      <c r="M45" s="24"/>
      <c r="N45" s="24"/>
    </row>
    <row r="46" spans="2:14" ht="9.75" customHeight="1">
      <c r="H46" s="26"/>
      <c r="I46" s="26"/>
      <c r="J46" s="26"/>
      <c r="M46" s="25"/>
      <c r="N46" s="25"/>
    </row>
    <row r="47" spans="2:14" ht="14.25" hidden="1" customHeight="1">
      <c r="H47" s="26"/>
      <c r="I47" s="26"/>
      <c r="J47" s="26"/>
      <c r="M47" s="25"/>
      <c r="N47" s="25"/>
    </row>
    <row r="48" spans="2:14" hidden="1"/>
    <row r="49" ht="0.75" customHeight="1"/>
  </sheetData>
  <mergeCells count="38">
    <mergeCell ref="B38:C38"/>
    <mergeCell ref="B39:C39"/>
    <mergeCell ref="B40:C40"/>
    <mergeCell ref="B34:C34"/>
    <mergeCell ref="B35:C35"/>
    <mergeCell ref="B36:C36"/>
    <mergeCell ref="B32:C32"/>
    <mergeCell ref="B33:C33"/>
    <mergeCell ref="B23:C23"/>
    <mergeCell ref="B24:C24"/>
    <mergeCell ref="B25:C25"/>
    <mergeCell ref="B26:C26"/>
    <mergeCell ref="B30:C30"/>
    <mergeCell ref="B27:C27"/>
    <mergeCell ref="B28:C28"/>
    <mergeCell ref="B29:C29"/>
    <mergeCell ref="B31:C31"/>
    <mergeCell ref="B22:C22"/>
    <mergeCell ref="B8:C8"/>
    <mergeCell ref="B9:C9"/>
    <mergeCell ref="B12:C12"/>
    <mergeCell ref="B14:C14"/>
    <mergeCell ref="B10:C10"/>
    <mergeCell ref="B11:C11"/>
    <mergeCell ref="B13:C13"/>
    <mergeCell ref="B18:C18"/>
    <mergeCell ref="B21:C21"/>
    <mergeCell ref="B15:C15"/>
    <mergeCell ref="B16:C16"/>
    <mergeCell ref="B17:C17"/>
    <mergeCell ref="B19:C19"/>
    <mergeCell ref="B20:C20"/>
    <mergeCell ref="B6:C6"/>
    <mergeCell ref="B1:D1"/>
    <mergeCell ref="B2:C2"/>
    <mergeCell ref="B3:C3"/>
    <mergeCell ref="B4:C4"/>
    <mergeCell ref="B5:C5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8"/>
  <sheetViews>
    <sheetView topLeftCell="A23" workbookViewId="0">
      <selection activeCell="B42" sqref="B42"/>
    </sheetView>
  </sheetViews>
  <sheetFormatPr defaultRowHeight="15"/>
  <cols>
    <col min="2" max="2" width="57.85546875" customWidth="1"/>
    <col min="3" max="3" width="20" customWidth="1"/>
  </cols>
  <sheetData>
    <row r="1" spans="1:7" ht="32.25" customHeight="1">
      <c r="A1" s="126" t="s">
        <v>42</v>
      </c>
      <c r="B1" s="126"/>
      <c r="C1" s="126"/>
      <c r="D1" s="32"/>
      <c r="E1" s="37"/>
    </row>
    <row r="2" spans="1:7" ht="15.75" customHeight="1">
      <c r="A2" s="230" t="s">
        <v>93</v>
      </c>
      <c r="B2" s="231"/>
      <c r="C2" s="51" t="s">
        <v>61</v>
      </c>
      <c r="D2" s="2"/>
      <c r="E2" s="2"/>
      <c r="F2" s="37"/>
      <c r="G2" s="37"/>
    </row>
    <row r="3" spans="1:7">
      <c r="A3" s="195" t="s">
        <v>104</v>
      </c>
      <c r="B3" s="196"/>
      <c r="C3" s="54">
        <v>446528.85</v>
      </c>
      <c r="D3" s="2"/>
      <c r="E3" s="2"/>
      <c r="F3" s="2"/>
      <c r="G3" s="2"/>
    </row>
    <row r="4" spans="1:7">
      <c r="A4" s="195" t="s">
        <v>69</v>
      </c>
      <c r="B4" s="196"/>
      <c r="C4" s="49">
        <v>354262.64</v>
      </c>
      <c r="D4" s="2"/>
      <c r="E4" s="2"/>
      <c r="F4" s="2"/>
      <c r="G4" s="2"/>
    </row>
    <row r="5" spans="1:7">
      <c r="A5" s="197" t="s">
        <v>85</v>
      </c>
      <c r="B5" s="197"/>
      <c r="C5" s="49">
        <v>92266.21</v>
      </c>
      <c r="D5" s="2"/>
      <c r="E5" s="2"/>
      <c r="F5" s="2"/>
      <c r="G5" s="2"/>
    </row>
    <row r="6" spans="1:7" ht="16.5" thickBot="1">
      <c r="A6" s="61"/>
      <c r="B6" s="81" t="s">
        <v>96</v>
      </c>
      <c r="C6" s="80">
        <v>446528.85</v>
      </c>
      <c r="D6" s="6"/>
      <c r="E6" s="2"/>
    </row>
    <row r="7" spans="1:7" ht="16.5" thickBot="1">
      <c r="A7" s="201" t="s">
        <v>97</v>
      </c>
      <c r="B7" s="202"/>
      <c r="C7" s="68" t="s">
        <v>61</v>
      </c>
      <c r="D7" s="6"/>
      <c r="F7" s="2"/>
    </row>
    <row r="8" spans="1:7" ht="19.5" customHeight="1">
      <c r="A8" s="127" t="s">
        <v>13</v>
      </c>
      <c r="B8" s="128"/>
      <c r="C8" s="15">
        <f>C9+C11+C10</f>
        <v>132091.01</v>
      </c>
      <c r="D8" s="27"/>
      <c r="E8" s="27"/>
    </row>
    <row r="9" spans="1:7" ht="19.5" customHeight="1">
      <c r="A9" s="148" t="s">
        <v>4</v>
      </c>
      <c r="B9" s="150"/>
      <c r="C9" s="23">
        <v>107037</v>
      </c>
      <c r="D9" s="17"/>
      <c r="F9" s="27"/>
      <c r="G9" s="2"/>
    </row>
    <row r="10" spans="1:7" ht="18.75" customHeight="1">
      <c r="A10" s="134" t="s">
        <v>5</v>
      </c>
      <c r="B10" s="135"/>
      <c r="C10" s="23">
        <v>21621.48</v>
      </c>
      <c r="D10" s="18"/>
      <c r="G10" s="2"/>
    </row>
    <row r="11" spans="1:7" ht="17.25" customHeight="1" thickBot="1">
      <c r="A11" s="134" t="s">
        <v>14</v>
      </c>
      <c r="B11" s="191"/>
      <c r="C11" s="23">
        <v>3432.53</v>
      </c>
      <c r="D11" s="18"/>
    </row>
    <row r="12" spans="1:7" ht="19.5" customHeight="1" thickBot="1">
      <c r="A12" s="138" t="s">
        <v>6</v>
      </c>
      <c r="B12" s="139"/>
      <c r="C12" s="10">
        <v>32500.799999999999</v>
      </c>
      <c r="D12" s="18"/>
    </row>
    <row r="13" spans="1:7" ht="21" customHeight="1">
      <c r="A13" s="120" t="s">
        <v>19</v>
      </c>
      <c r="B13" s="121"/>
      <c r="C13" s="11">
        <f>C14+C15+C16+C17+C18+C19+C20+C21+C22</f>
        <v>246060.39999999997</v>
      </c>
      <c r="D13" s="19"/>
    </row>
    <row r="14" spans="1:7" ht="19.5" customHeight="1">
      <c r="A14" s="160" t="s">
        <v>88</v>
      </c>
      <c r="B14" s="161"/>
      <c r="C14" s="12">
        <v>34578.879999999997</v>
      </c>
      <c r="D14" s="19"/>
    </row>
    <row r="15" spans="1:7" ht="18" customHeight="1">
      <c r="A15" s="158" t="s">
        <v>7</v>
      </c>
      <c r="B15" s="159"/>
      <c r="C15" s="12">
        <v>9776.6299999999992</v>
      </c>
      <c r="D15" s="19"/>
    </row>
    <row r="16" spans="1:7" ht="20.25" customHeight="1">
      <c r="A16" s="212" t="s">
        <v>89</v>
      </c>
      <c r="B16" s="213"/>
      <c r="C16" s="13">
        <v>8401.58</v>
      </c>
      <c r="D16" s="19"/>
    </row>
    <row r="17" spans="1:6" ht="21" customHeight="1">
      <c r="A17" s="160" t="s">
        <v>72</v>
      </c>
      <c r="B17" s="161"/>
      <c r="C17" s="13">
        <v>141540.74</v>
      </c>
      <c r="D17" s="19"/>
    </row>
    <row r="18" spans="1:6" ht="18" customHeight="1">
      <c r="A18" s="162" t="s">
        <v>5</v>
      </c>
      <c r="B18" s="150"/>
      <c r="C18" s="14">
        <v>28556.47</v>
      </c>
      <c r="D18" s="19"/>
    </row>
    <row r="19" spans="1:6" ht="18.75" customHeight="1">
      <c r="A19" s="163" t="s">
        <v>98</v>
      </c>
      <c r="B19" s="164"/>
      <c r="C19" s="14">
        <v>9305.74</v>
      </c>
      <c r="D19" s="18"/>
    </row>
    <row r="20" spans="1:6" ht="21.75" customHeight="1">
      <c r="A20" s="157" t="s">
        <v>41</v>
      </c>
      <c r="B20" s="198"/>
      <c r="C20" s="14">
        <v>11012.66</v>
      </c>
      <c r="D20" s="18"/>
    </row>
    <row r="21" spans="1:6" ht="19.5" customHeight="1">
      <c r="A21" s="157" t="s">
        <v>99</v>
      </c>
      <c r="B21" s="150"/>
      <c r="C21" s="14">
        <v>298.83999999999997</v>
      </c>
      <c r="D21" s="18"/>
    </row>
    <row r="22" spans="1:6" ht="28.5" customHeight="1" thickBot="1">
      <c r="A22" s="167" t="s">
        <v>90</v>
      </c>
      <c r="B22" s="168"/>
      <c r="C22" s="14">
        <v>2588.86</v>
      </c>
      <c r="D22" s="20"/>
    </row>
    <row r="23" spans="1:6" ht="19.5" customHeight="1" thickBot="1">
      <c r="A23" s="124" t="s">
        <v>73</v>
      </c>
      <c r="B23" s="125"/>
      <c r="C23" s="10">
        <v>2352.36</v>
      </c>
      <c r="D23" s="9"/>
    </row>
    <row r="24" spans="1:6" ht="20.25" customHeight="1">
      <c r="A24" s="120" t="s">
        <v>63</v>
      </c>
      <c r="B24" s="121"/>
      <c r="C24" s="15">
        <f>C25+C26+C27+C28+C29+C30+C31+C32+C33</f>
        <v>142972.88</v>
      </c>
      <c r="F24" s="8"/>
    </row>
    <row r="25" spans="1:6" ht="29.25" customHeight="1">
      <c r="A25" s="160" t="s">
        <v>64</v>
      </c>
      <c r="B25" s="161"/>
      <c r="C25" s="23">
        <v>78991.53</v>
      </c>
    </row>
    <row r="26" spans="1:6" ht="19.5" customHeight="1">
      <c r="A26" s="134" t="s">
        <v>5</v>
      </c>
      <c r="B26" s="146"/>
      <c r="C26" s="23">
        <v>15902.35</v>
      </c>
    </row>
    <row r="27" spans="1:6" ht="23.25" customHeight="1">
      <c r="A27" s="134" t="s">
        <v>65</v>
      </c>
      <c r="B27" s="135"/>
      <c r="C27" s="23">
        <v>31512.26</v>
      </c>
    </row>
    <row r="28" spans="1:6" ht="21.75" customHeight="1">
      <c r="A28" s="134" t="s">
        <v>91</v>
      </c>
      <c r="B28" s="135"/>
      <c r="C28" s="23">
        <v>4440.3599999999997</v>
      </c>
    </row>
    <row r="29" spans="1:6" ht="21.75" customHeight="1">
      <c r="A29" s="134" t="s">
        <v>1</v>
      </c>
      <c r="B29" s="135"/>
      <c r="C29" s="23">
        <v>6633.31</v>
      </c>
    </row>
    <row r="30" spans="1:6" ht="17.25" customHeight="1">
      <c r="A30" s="148" t="s">
        <v>75</v>
      </c>
      <c r="B30" s="149"/>
      <c r="C30" s="23">
        <v>2580.5</v>
      </c>
    </row>
    <row r="31" spans="1:6" ht="19.5" customHeight="1">
      <c r="A31" s="148" t="s">
        <v>0</v>
      </c>
      <c r="B31" s="149"/>
      <c r="C31" s="23">
        <v>397.98</v>
      </c>
    </row>
    <row r="32" spans="1:6" ht="18.75" customHeight="1">
      <c r="A32" s="148" t="s">
        <v>17</v>
      </c>
      <c r="B32" s="150"/>
      <c r="C32" s="23">
        <v>998.85</v>
      </c>
    </row>
    <row r="33" spans="1:3" ht="17.25" customHeight="1" thickBot="1">
      <c r="A33" s="151" t="s">
        <v>18</v>
      </c>
      <c r="B33" s="152"/>
      <c r="C33" s="22">
        <v>1515.74</v>
      </c>
    </row>
    <row r="34" spans="1:3" ht="18.75" customHeight="1" thickBot="1">
      <c r="A34" s="138" t="s">
        <v>20</v>
      </c>
      <c r="B34" s="147"/>
      <c r="C34" s="15">
        <v>15633.59</v>
      </c>
    </row>
    <row r="35" spans="1:3" ht="17.25" customHeight="1">
      <c r="A35" s="72"/>
      <c r="B35" s="100" t="s">
        <v>66</v>
      </c>
      <c r="C35" s="52">
        <f>C8+C12+C13+C23+C24+C34</f>
        <v>571611.03999999992</v>
      </c>
    </row>
    <row r="36" spans="1:3" ht="14.25" customHeight="1">
      <c r="A36" s="240"/>
      <c r="B36" s="240"/>
      <c r="C36" s="97"/>
    </row>
    <row r="37" spans="1:3">
      <c r="A37" s="240"/>
      <c r="B37" s="240"/>
      <c r="C37" s="98"/>
    </row>
    <row r="38" spans="1:3">
      <c r="A38" s="2"/>
      <c r="B38" s="2"/>
      <c r="C38" s="2"/>
    </row>
  </sheetData>
  <mergeCells count="35">
    <mergeCell ref="A36:B36"/>
    <mergeCell ref="A37:B37"/>
    <mergeCell ref="A34:B34"/>
    <mergeCell ref="A29:B29"/>
    <mergeCell ref="A30:B30"/>
    <mergeCell ref="A31:B31"/>
    <mergeCell ref="A32:B32"/>
    <mergeCell ref="A33:B33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2:B12"/>
    <mergeCell ref="A13:B13"/>
    <mergeCell ref="A14:B14"/>
    <mergeCell ref="A15:B15"/>
    <mergeCell ref="A16:B16"/>
    <mergeCell ref="A11:B11"/>
    <mergeCell ref="A1:C1"/>
    <mergeCell ref="A7:B7"/>
    <mergeCell ref="A8:B8"/>
    <mergeCell ref="A9:B9"/>
    <mergeCell ref="A10:B10"/>
    <mergeCell ref="A2:B2"/>
    <mergeCell ref="A3:B3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С-95</vt:lpstr>
      <vt:lpstr>Ст-Д13а</vt:lpstr>
      <vt:lpstr>Г-19</vt:lpstr>
      <vt:lpstr>К-21</vt:lpstr>
      <vt:lpstr>Г-21</vt:lpstr>
      <vt:lpstr>К-25</vt:lpstr>
      <vt:lpstr>К-31А</vt:lpstr>
      <vt:lpstr>К-27А</vt:lpstr>
      <vt:lpstr>К-27</vt:lpstr>
      <vt:lpstr>К-47</vt:lpstr>
      <vt:lpstr>К-49</vt:lpstr>
      <vt:lpstr>Кр-162</vt:lpstr>
      <vt:lpstr>Кр-172</vt:lpstr>
      <vt:lpstr>А-8</vt:lpstr>
      <vt:lpstr>К-45</vt:lpstr>
      <vt:lpstr>Р-7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SK</cp:lastModifiedBy>
  <cp:lastPrinted>2016-04-22T10:11:32Z</cp:lastPrinted>
  <dcterms:created xsi:type="dcterms:W3CDTF">2014-05-21T07:06:30Z</dcterms:created>
  <dcterms:modified xsi:type="dcterms:W3CDTF">2018-03-21T07:07:58Z</dcterms:modified>
</cp:coreProperties>
</file>