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240" windowHeight="12075" firstSheet="2" activeTab="9"/>
  </bookViews>
  <sheets>
    <sheet name="С-95" sheetId="1" r:id="rId1"/>
    <sheet name="Ст-Д13а" sheetId="5" r:id="rId2"/>
    <sheet name="Г-19" sheetId="7" r:id="rId3"/>
    <sheet name="К-21" sheetId="8" r:id="rId4"/>
    <sheet name="Г-21" sheetId="10" r:id="rId5"/>
    <sheet name="К-25" sheetId="11" r:id="rId6"/>
    <sheet name="К-31А" sheetId="12" r:id="rId7"/>
    <sheet name="К-27А" sheetId="14" r:id="rId8"/>
    <sheet name="К-27" sheetId="16" r:id="rId9"/>
    <sheet name="К-47" sheetId="17" r:id="rId10"/>
    <sheet name="К-49" sheetId="18" r:id="rId11"/>
    <sheet name="Кр-162" sheetId="19" r:id="rId12"/>
    <sheet name="Кр-172" sheetId="20" r:id="rId13"/>
    <sheet name="А-8" sheetId="22" r:id="rId14"/>
    <sheet name="К-45" sheetId="23" r:id="rId15"/>
    <sheet name="Р-7" sheetId="24" r:id="rId16"/>
    <sheet name="К-43" sheetId="25" r:id="rId17"/>
    <sheet name="К-64" sheetId="26" r:id="rId18"/>
  </sheets>
  <calcPr calcId="125725" calcOnSave="0"/>
</workbook>
</file>

<file path=xl/calcChain.xml><?xml version="1.0" encoding="utf-8"?>
<calcChain xmlns="http://schemas.openxmlformats.org/spreadsheetml/2006/main">
  <c r="D15" i="10"/>
  <c r="D43" i="20"/>
  <c r="D15"/>
  <c r="D44" i="8"/>
  <c r="D16"/>
  <c r="D45" i="1"/>
  <c r="D28"/>
  <c r="D15" i="24"/>
  <c r="D46" s="1"/>
  <c r="D9" i="25"/>
  <c r="D15" i="22"/>
  <c r="D9"/>
  <c r="D46"/>
  <c r="D42" i="19"/>
  <c r="D17"/>
  <c r="D9"/>
  <c r="D16" i="16"/>
  <c r="D43" s="1"/>
  <c r="D43" i="11"/>
  <c r="D18"/>
  <c r="D15" i="7"/>
  <c r="D40"/>
  <c r="D44" i="5"/>
  <c r="D15"/>
  <c r="D17" i="1"/>
  <c r="D43" i="26"/>
  <c r="D32"/>
  <c r="D15"/>
  <c r="D32" i="25"/>
  <c r="D17"/>
  <c r="D35" i="24"/>
  <c r="D40" i="23"/>
  <c r="D29"/>
  <c r="D16"/>
  <c r="D35" i="22"/>
  <c r="D31" i="18"/>
  <c r="D17"/>
  <c r="D42" s="1"/>
  <c r="E42" i="14"/>
  <c r="E16"/>
  <c r="D9" i="18"/>
  <c r="D41" i="12"/>
  <c r="D16"/>
  <c r="D30"/>
  <c r="D32" i="11"/>
  <c r="D32" i="20"/>
  <c r="D31" i="19"/>
  <c r="D42" i="17"/>
  <c r="D31"/>
  <c r="D17"/>
  <c r="D9" i="16"/>
  <c r="D32"/>
  <c r="E31" i="14"/>
  <c r="D36" i="10"/>
  <c r="D25"/>
  <c r="D9"/>
  <c r="D34" i="1"/>
  <c r="D33" i="8"/>
  <c r="D29" i="7"/>
  <c r="D33" i="5"/>
  <c r="D28" i="26"/>
  <c r="D7"/>
  <c r="D6"/>
  <c r="D7" i="25"/>
  <c r="D7" i="24"/>
  <c r="D7" i="23"/>
  <c r="D7" i="22"/>
  <c r="D7" i="20"/>
  <c r="D7" i="19"/>
  <c r="D7" i="18"/>
  <c r="D7" i="17"/>
  <c r="D7" i="16"/>
  <c r="E7" i="14"/>
  <c r="D7" i="12"/>
  <c r="D8" i="11"/>
  <c r="D7" i="10"/>
  <c r="D7" i="8"/>
  <c r="D7" i="7"/>
  <c r="D7" i="5"/>
  <c r="D7" i="1"/>
  <c r="D6" i="25"/>
  <c r="D6" i="24"/>
  <c r="D6" i="5"/>
  <c r="D6" i="20"/>
  <c r="D6" i="19"/>
  <c r="D6" i="18"/>
  <c r="D6" i="17"/>
  <c r="D6" i="12"/>
  <c r="E6" i="14"/>
  <c r="D7" i="11"/>
  <c r="D6" i="8"/>
  <c r="D6" i="10"/>
  <c r="D6" i="22"/>
  <c r="D6" i="7"/>
  <c r="D6" i="23"/>
  <c r="D6" i="1"/>
  <c r="D6" i="16"/>
  <c r="D9" i="24"/>
  <c r="D31"/>
  <c r="D11" i="1"/>
  <c r="E9" i="14"/>
  <c r="D9" i="12"/>
  <c r="D43" i="25"/>
  <c r="D9" i="23"/>
  <c r="D9" i="17"/>
  <c r="D9" i="26"/>
  <c r="D9" i="20"/>
  <c r="D27" i="5"/>
  <c r="D9"/>
  <c r="D9" i="7" l="1"/>
  <c r="D9" i="8"/>
  <c r="D10" i="11"/>
  <c r="D29" i="22"/>
</calcChain>
</file>

<file path=xl/sharedStrings.xml><?xml version="1.0" encoding="utf-8"?>
<sst xmlns="http://schemas.openxmlformats.org/spreadsheetml/2006/main" count="797" uniqueCount="150">
  <si>
    <t>Почтовые услуги</t>
  </si>
  <si>
    <t>Юридические услуги</t>
  </si>
  <si>
    <t>Заработная плата сотрудников</t>
  </si>
  <si>
    <t>Налоги с з/пл</t>
  </si>
  <si>
    <t>Услуги по вывозу ТБО</t>
  </si>
  <si>
    <t>Сантехнические материалы</t>
  </si>
  <si>
    <t>Заработная плата специалистов,занятых на техн экспл. дома</t>
  </si>
  <si>
    <t>Затраты аварийной службы</t>
  </si>
  <si>
    <t>Прочие услуги (изготовл ключей,доставка материалов и пр.)</t>
  </si>
  <si>
    <t>Материалы  для МОП и техн экспл.дома</t>
  </si>
  <si>
    <t xml:space="preserve"> Налоги с з/пл</t>
  </si>
  <si>
    <t>Уборка придомовой и внутридомовой территории :</t>
  </si>
  <si>
    <t>Материалы (быт. химия, инвентарь)</t>
  </si>
  <si>
    <t>Материальные расходы (канцтовары,организ раб мест)</t>
  </si>
  <si>
    <t>Сервисные, информац услуги</t>
  </si>
  <si>
    <t>Услуги тел связи</t>
  </si>
  <si>
    <t>Транспортные расходы</t>
  </si>
  <si>
    <t>Расходы по текущему ремонту дома:</t>
  </si>
  <si>
    <t>Заработная плата сотрудников,вкл налоги с з/пл</t>
  </si>
  <si>
    <t>Материалы  для МОП,общестроит работ  и техн экспл.дома</t>
  </si>
  <si>
    <t>Страхование лифтов</t>
  </si>
  <si>
    <t>Затраты диспетчерской,аварийной служб</t>
  </si>
  <si>
    <t>Уборка придомовой    и внутридомовой территории :</t>
  </si>
  <si>
    <t>Затраты аварийной, диспетчерской служб</t>
  </si>
  <si>
    <t>Уборка придомовой и    внутридомовой территории :</t>
  </si>
  <si>
    <t>Затраты аварийной,диспетчерской служб</t>
  </si>
  <si>
    <t>Техническое обслуживание газовых сетей</t>
  </si>
  <si>
    <t>Расходы по содержанию и эксплуатации лифтов:</t>
  </si>
  <si>
    <t>Поверка счетчиков</t>
  </si>
  <si>
    <t>руб.</t>
  </si>
  <si>
    <t>Расходы по обеспечению матер-техн базы УК</t>
  </si>
  <si>
    <t>Расходы на управленческие услуги и обслуживание:</t>
  </si>
  <si>
    <t>Заработная плата: админ. аппарат,бухгалтерия,расчетная группа,паспорт.стол</t>
  </si>
  <si>
    <t>Содержание помещения (аренда,коммун. услуги)</t>
  </si>
  <si>
    <t>ИТОГО РАСХОДЫ:</t>
  </si>
  <si>
    <t xml:space="preserve">Оплачено </t>
  </si>
  <si>
    <t>Оплачено</t>
  </si>
  <si>
    <t>Материальные расходы (канцтовары,организ. раб. мест)</t>
  </si>
  <si>
    <t>Заработная плата специалистов,занятых на техн. экспл. дома</t>
  </si>
  <si>
    <t>Расходы по обеспечению матер.-техн. базы УК</t>
  </si>
  <si>
    <t>Расходы на управленческие услуги и обслуживание</t>
  </si>
  <si>
    <t>Сервисные, информац. услуги</t>
  </si>
  <si>
    <t>Содержание помещения (аренда,комму.н услуги)</t>
  </si>
  <si>
    <t>Материалы  для МОП,общестроит. работ  и техн. экспл.дома</t>
  </si>
  <si>
    <t>Услуги тел. связи</t>
  </si>
  <si>
    <t>Материалы  для МОП,общестроит работ  и техн. экспл.дома</t>
  </si>
  <si>
    <t>Материалы  для МОП и техн. экспл.дома</t>
  </si>
  <si>
    <t>Прочие услуги (изготовл. ключей,доставка материалов и пр.)</t>
  </si>
  <si>
    <t>Заработная плата: админ. аппарат,бухгалтерия,расчетная групп,паспорт.стол</t>
  </si>
  <si>
    <t>Материалы  для МОП,общестроит. работ  и техн экспл.дома</t>
  </si>
  <si>
    <t>Материальные расходы (канцтовары,организ. раб.мест)</t>
  </si>
  <si>
    <t>Основные средства (инструмент, инвентарь для специалистов и прочее)</t>
  </si>
  <si>
    <t>Расходы по ремонту основных средств</t>
  </si>
  <si>
    <t>Расходы на содержание и эксплуатацию лифтов</t>
  </si>
  <si>
    <t xml:space="preserve">       Оплачено</t>
  </si>
  <si>
    <t>Расходы ро ремонту основных средств</t>
  </si>
  <si>
    <t>Заработная плата: админ. аппарат.,бухгалтерия,расчетная группа,паспорт.стол</t>
  </si>
  <si>
    <t>Основные средства (инструмент,  инвентарь для специалистов и прочее)</t>
  </si>
  <si>
    <t>Основные средства (инстркмент,  инвентарь для специалистов и прочее)</t>
  </si>
  <si>
    <t>Кровельные работы</t>
  </si>
  <si>
    <t>Техническое обслуживание пожарной сигнализации</t>
  </si>
  <si>
    <t>Заработная плата: админ. аппарат, бухгалтерия, расчетная группа, паспорт.стол</t>
  </si>
  <si>
    <t>Содержание помещения (аренда, коммун. услуги)</t>
  </si>
  <si>
    <t>Материальные расходы (канцтовары, организ. раб. мест)</t>
  </si>
  <si>
    <t>Прочие услуги (изготовл ключей, доставка материалов и пр.)</t>
  </si>
  <si>
    <t>Затраты диспетчерской, аварийной служб</t>
  </si>
  <si>
    <t>Заработная плата специалистов, занятых на техн. экспл. дома</t>
  </si>
  <si>
    <t>Материалы  для МОП, общестроит работ  и техн. экспл.дома</t>
  </si>
  <si>
    <t xml:space="preserve">       Задолженность на 01.01.2016 год</t>
  </si>
  <si>
    <t>Сведения о доходах и расходах на оказание услуг по управлению д.13 А по ул.Станке-Димитрова в 2016 году</t>
  </si>
  <si>
    <t>Сведения о доходах и расходах на оказание услуг по управлению д.95 по ул.Советская в 2016 году</t>
  </si>
  <si>
    <t xml:space="preserve">Сведения о доходах и расходах на оказание услуг по управлению д.19 по ул. Гобатова в 2016г. </t>
  </si>
  <si>
    <t>Сведения о доходах и расходах на оказание услуг по управлению д.21 по ул. Костычева в 2016г.</t>
  </si>
  <si>
    <t xml:space="preserve">Сведения о доходах и расходах на оказание услуг по управлению д.21 по ул. Горбатова в 2016г. </t>
  </si>
  <si>
    <t>Сведения о доходах и расходах на оказание услуг по управлению д.25 по ул. Костычева в 2016г.</t>
  </si>
  <si>
    <t>Сведения о доходах и расходах на оказание услуг по управлению д.31А по ул. Костычева в 2016г.</t>
  </si>
  <si>
    <t>Сведения о доходах и расходах на оказание услуг по управлению д.27А по ул. Костычева в 2016г.</t>
  </si>
  <si>
    <t>Сведения о доходах и расходах на оказание услуг по управлению д.27 по ул. Костычева в 2016г.</t>
  </si>
  <si>
    <t>Сведения о доходах и расходах на оказание услуг по управлению д.47 по ул. Костычева в 2016г.</t>
  </si>
  <si>
    <t>Сведения о доходах и расходах на оказание услуг по управлению д.49 по ул. Костычева в 2016г.</t>
  </si>
  <si>
    <t>Задолженность на 01.01.2016 год</t>
  </si>
  <si>
    <t xml:space="preserve">Транспортные расходы </t>
  </si>
  <si>
    <t>Услуги спецтехники (уборка снега)</t>
  </si>
  <si>
    <t>Материалы для кровельных работ</t>
  </si>
  <si>
    <t>Техническое обслуживание дымовых и вент. каналов</t>
  </si>
  <si>
    <t>Обучение, профессиональная подготовка, аттестация сотрудников</t>
  </si>
  <si>
    <t>Техническое обслуживание дымоходов и вент. каналов</t>
  </si>
  <si>
    <t>Задолженность на 01.01.2016 г.</t>
  </si>
  <si>
    <t>Задолженность на 31.12.2016 г.</t>
  </si>
  <si>
    <t xml:space="preserve">       Задолженность на 31.12.2016 год</t>
  </si>
  <si>
    <t>Задолженность на 31.12.2016 год</t>
  </si>
  <si>
    <t>Сведения о доходах и расходах на оказание услуг по управлению д.162 по ул. Красноармейской в 2016г.</t>
  </si>
  <si>
    <t>Сведения о доходах и расходах на оказание услуг по управлению д.172 по ул. Красноармейской в 2016г.</t>
  </si>
  <si>
    <t>Сведения о доходах на оказание услуг по управлению д.8 по  ул.Авиационная в 2016г.</t>
  </si>
  <si>
    <t>Сведения о доходах и расходах на оказание услуг по управлению д.45 по  ул.Костычева в 2016г.</t>
  </si>
  <si>
    <t>Сведения о доходах и расходах на оказание услуг по управлению д.7 по ул.Рославльская в 2016г.</t>
  </si>
  <si>
    <t>Сведения о доходах и расходах на оказание услуг по управлению д.43 по управлению  ул.Костычева, д.43</t>
  </si>
  <si>
    <t>Сведения о доходах и расходах на оказание услуг по управлению д.64 по управлению  ул.Костычева в 2016г.</t>
  </si>
  <si>
    <t>Доходы по статье "содержание  помещения"</t>
  </si>
  <si>
    <t>Расходы по статье "содержание помещения"</t>
  </si>
  <si>
    <t>ПОЛУЧЕННЫЕ ДОХОДЫ:</t>
  </si>
  <si>
    <t xml:space="preserve">       Начислено к оплате</t>
  </si>
  <si>
    <t>Техническое обслуживание лифтов</t>
  </si>
  <si>
    <t>Начислено к оплате</t>
  </si>
  <si>
    <t xml:space="preserve">Начислено к оплате </t>
  </si>
  <si>
    <t>Поверка общедомовых приборов учета</t>
  </si>
  <si>
    <t>Доходы по статье "содержание помещения"</t>
  </si>
  <si>
    <t>Техническое обслуживание дымовых и вентиляционных каналов</t>
  </si>
  <si>
    <t xml:space="preserve"> Доходы по статье "содержание  помещения"</t>
  </si>
  <si>
    <t>Техническое обслуживание вент. каналов</t>
  </si>
  <si>
    <t>Техническое обслуживание газового оборудования</t>
  </si>
  <si>
    <t>Проверка общедомовых приборов учета</t>
  </si>
  <si>
    <t xml:space="preserve">       Начислено к оплате </t>
  </si>
  <si>
    <t>Расходы по статье "содержани помещения"</t>
  </si>
  <si>
    <t>Прочие услуги (изготовл.ключей, доставка материалов и пр.)</t>
  </si>
  <si>
    <t>Установка лавок</t>
  </si>
  <si>
    <t>Материалы для кровельных работ, ремонт балконов</t>
  </si>
  <si>
    <t>Ремонт подъездов (работы по договорам подряда)</t>
  </si>
  <si>
    <t>Работы по прочистке канализации (услуги по договорам подряда)</t>
  </si>
  <si>
    <t>Услуги по вывозу мусора</t>
  </si>
  <si>
    <t>Услуги банка</t>
  </si>
  <si>
    <t>Ремонт лифта (замена тяговых канатов)</t>
  </si>
  <si>
    <t>Ремонт подъездов (1-й и 5-й подъезды)</t>
  </si>
  <si>
    <t>Асфальтирование внутридворовой территории (работы по договорам подряда)</t>
  </si>
  <si>
    <t>Услуги спецтехники (кронирование деревьев)</t>
  </si>
  <si>
    <t>Асфальтирование, благоустройство внутридворовой территории (работы по договорам подряда)</t>
  </si>
  <si>
    <t>Асфальтирование внутридомовой территории (работы по договорам подряда)</t>
  </si>
  <si>
    <t>Благоустройсво внутридворовой территории</t>
  </si>
  <si>
    <t>Благоустройство внутридворовой территории (подсыпка земли, клумбы)</t>
  </si>
  <si>
    <t>Прочие услуги (изготовл. ключей,доставка материалов и др.)</t>
  </si>
  <si>
    <t>Прочие услуги (изготовл. ключей,доставка матер.,  и др.)</t>
  </si>
  <si>
    <t>Техническое освидетельствование лифтов</t>
  </si>
  <si>
    <t>Прочие услуги (изготовл. ключей,доставка материалов,  и пр.)</t>
  </si>
  <si>
    <t>Прочие услуги (изготовл ключей,доставка материалов,  и др.)</t>
  </si>
  <si>
    <t>Ремонт цоколя дома (работы по договорам подряда)</t>
  </si>
  <si>
    <t>Ремонт крыльца (работы по договорам подряда)</t>
  </si>
  <si>
    <t>Прочие услуги (изготовл ключей, доставка материалов,  и др.)</t>
  </si>
  <si>
    <t>Подсыпка земли (клумбы)</t>
  </si>
  <si>
    <t>Прочие услуги (изготовл. ключей,доставка материалов, и др.)</t>
  </si>
  <si>
    <t>Ремонт козырька (работы по договорам подряда)</t>
  </si>
  <si>
    <t>Ремонт балкона (работы по договорам подряда)</t>
  </si>
  <si>
    <t xml:space="preserve">Реконструкция мусороконтейнерой площадки </t>
  </si>
  <si>
    <t>Ремонт оборудования теплового узла (работы по договорам подряда)</t>
  </si>
  <si>
    <t>Ремонтно-отделочные работы</t>
  </si>
  <si>
    <t>Прочистка канализации с помощью спецтехники (работы по договорам подряда)</t>
  </si>
  <si>
    <t>Работы по восстановлению кабельной линии (работы по договорам подряда)</t>
  </si>
  <si>
    <t>Обогреватель для повысительной станции ХВС</t>
  </si>
  <si>
    <t>Ремонтно-отделочные работы МОП (работы по договорам подряда)</t>
  </si>
  <si>
    <t>Ремонт межпанельных швов (работы по договорам подряда)</t>
  </si>
  <si>
    <t>Ремонт температурных швов, оконной балки (работы по договорам подряда)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</si>
</sst>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3F2F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</font>
    <font>
      <sz val="12"/>
      <color theme="1"/>
      <name val="Georgia"/>
      <family val="1"/>
      <charset val="204"/>
    </font>
    <font>
      <b/>
      <sz val="12"/>
      <color theme="1"/>
      <name val="Georgia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3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3"/>
      <color rgb="FF003F2F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Calibri"/>
      <family val="2"/>
      <charset val="204"/>
    </font>
    <font>
      <b/>
      <sz val="13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 style="medium">
        <color indexed="64"/>
      </right>
      <top/>
      <bottom style="thin">
        <color rgb="FFACC8BD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CC8BD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medium">
        <color indexed="64"/>
      </right>
      <top style="thin">
        <color rgb="FFACC8BD"/>
      </top>
      <bottom/>
      <diagonal/>
    </border>
    <border>
      <left/>
      <right style="medium">
        <color indexed="64"/>
      </right>
      <top style="thin">
        <color rgb="FFACC8BD"/>
      </top>
      <bottom/>
      <diagonal/>
    </border>
    <border>
      <left style="medium">
        <color indexed="64"/>
      </left>
      <right style="thin">
        <color rgb="FFACC8BD"/>
      </right>
      <top/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ACC8BD"/>
      </top>
      <bottom style="thin">
        <color rgb="FFACC8BD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thin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ACC8BD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/>
      <diagonal/>
    </border>
    <border>
      <left style="thin">
        <color rgb="FFACC8BD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thin">
        <color rgb="FFACC8BD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4" fontId="0" fillId="0" borderId="0" xfId="0" applyNumberFormat="1"/>
    <xf numFmtId="4" fontId="0" fillId="0" borderId="0" xfId="0" applyNumberFormat="1" applyFont="1" applyBorder="1"/>
    <xf numFmtId="4" fontId="1" fillId="0" borderId="0" xfId="0" applyNumberFormat="1" applyFont="1" applyBorder="1"/>
    <xf numFmtId="0" fontId="6" fillId="0" borderId="0" xfId="0" applyFont="1"/>
    <xf numFmtId="4" fontId="0" fillId="0" borderId="0" xfId="0" applyNumberFormat="1" applyBorder="1"/>
    <xf numFmtId="0" fontId="5" fillId="0" borderId="0" xfId="0" applyFont="1" applyAlignment="1">
      <alignment horizontal="left" wrapText="1"/>
    </xf>
    <xf numFmtId="4" fontId="2" fillId="0" borderId="0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 applyBorder="1"/>
    <xf numFmtId="0" fontId="0" fillId="2" borderId="0" xfId="0" applyFill="1"/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left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2" borderId="0" xfId="0" applyFont="1" applyFill="1" applyAlignment="1">
      <alignment horizontal="left" vertical="top"/>
    </xf>
    <xf numFmtId="4" fontId="15" fillId="0" borderId="0" xfId="0" applyNumberFormat="1" applyFont="1" applyBorder="1"/>
    <xf numFmtId="4" fontId="16" fillId="0" borderId="15" xfId="0" applyNumberFormat="1" applyFont="1" applyFill="1" applyBorder="1" applyAlignment="1">
      <alignment horizontal="center" vertical="top" wrapText="1"/>
    </xf>
    <xf numFmtId="0" fontId="14" fillId="0" borderId="0" xfId="0" applyFont="1"/>
    <xf numFmtId="4" fontId="12" fillId="0" borderId="0" xfId="0" applyNumberFormat="1" applyFont="1" applyBorder="1"/>
    <xf numFmtId="4" fontId="1" fillId="0" borderId="0" xfId="0" applyNumberFormat="1" applyFont="1" applyBorder="1" applyAlignment="1"/>
    <xf numFmtId="2" fontId="0" fillId="0" borderId="0" xfId="0" applyNumberFormat="1" applyFont="1" applyBorder="1"/>
    <xf numFmtId="4" fontId="11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0" fontId="6" fillId="0" borderId="0" xfId="0" applyFont="1" applyBorder="1"/>
    <xf numFmtId="4" fontId="19" fillId="0" borderId="15" xfId="0" applyNumberFormat="1" applyFont="1" applyFill="1" applyBorder="1" applyAlignment="1">
      <alignment horizontal="center" vertical="top" wrapText="1"/>
    </xf>
    <xf numFmtId="4" fontId="18" fillId="0" borderId="15" xfId="0" applyNumberFormat="1" applyFont="1" applyFill="1" applyBorder="1" applyAlignment="1">
      <alignment horizontal="center" vertical="top" wrapText="1"/>
    </xf>
    <xf numFmtId="4" fontId="20" fillId="0" borderId="34" xfId="0" applyNumberFormat="1" applyFont="1" applyFill="1" applyBorder="1" applyAlignment="1">
      <alignment horizontal="right" vertical="top" wrapText="1"/>
    </xf>
    <xf numFmtId="4" fontId="21" fillId="0" borderId="21" xfId="0" applyNumberFormat="1" applyFont="1" applyFill="1" applyBorder="1" applyAlignment="1">
      <alignment horizontal="right" vertical="top" wrapText="1"/>
    </xf>
    <xf numFmtId="4" fontId="20" fillId="0" borderId="15" xfId="0" applyNumberFormat="1" applyFont="1" applyFill="1" applyBorder="1" applyAlignment="1">
      <alignment horizontal="right" vertical="top" wrapText="1"/>
    </xf>
    <xf numFmtId="4" fontId="21" fillId="0" borderId="29" xfId="0" applyNumberFormat="1" applyFont="1" applyFill="1" applyBorder="1" applyAlignment="1">
      <alignment horizontal="right" vertical="top" wrapText="1"/>
    </xf>
    <xf numFmtId="4" fontId="21" fillId="0" borderId="17" xfId="0" applyNumberFormat="1" applyFont="1" applyFill="1" applyBorder="1" applyAlignment="1">
      <alignment horizontal="right" vertical="top" wrapText="1"/>
    </xf>
    <xf numFmtId="4" fontId="20" fillId="0" borderId="17" xfId="0" applyNumberFormat="1" applyFont="1" applyFill="1" applyBorder="1" applyAlignment="1">
      <alignment horizontal="right" vertical="top" wrapText="1"/>
    </xf>
    <xf numFmtId="4" fontId="20" fillId="0" borderId="6" xfId="0" applyNumberFormat="1" applyFont="1" applyFill="1" applyBorder="1" applyAlignment="1">
      <alignment horizontal="right" vertical="top" wrapText="1"/>
    </xf>
    <xf numFmtId="0" fontId="24" fillId="0" borderId="6" xfId="0" applyFont="1" applyBorder="1" applyAlignment="1">
      <alignment horizontal="center"/>
    </xf>
    <xf numFmtId="4" fontId="22" fillId="0" borderId="24" xfId="0" applyNumberFormat="1" applyFont="1" applyBorder="1"/>
    <xf numFmtId="4" fontId="22" fillId="0" borderId="12" xfId="0" applyNumberFormat="1" applyFont="1" applyBorder="1"/>
    <xf numFmtId="4" fontId="20" fillId="0" borderId="19" xfId="0" applyNumberFormat="1" applyFont="1" applyFill="1" applyBorder="1" applyAlignment="1">
      <alignment horizontal="right" vertical="top" wrapText="1"/>
    </xf>
    <xf numFmtId="4" fontId="20" fillId="0" borderId="21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Border="1"/>
    <xf numFmtId="4" fontId="13" fillId="0" borderId="6" xfId="0" applyNumberFormat="1" applyFont="1" applyBorder="1"/>
    <xf numFmtId="0" fontId="17" fillId="0" borderId="6" xfId="0" applyFont="1" applyBorder="1" applyAlignment="1">
      <alignment horizontal="center"/>
    </xf>
    <xf numFmtId="4" fontId="25" fillId="0" borderId="6" xfId="0" applyNumberFormat="1" applyFont="1" applyFill="1" applyBorder="1" applyAlignment="1">
      <alignment horizontal="center" vertical="top" wrapText="1"/>
    </xf>
    <xf numFmtId="4" fontId="20" fillId="0" borderId="36" xfId="0" applyNumberFormat="1" applyFont="1" applyFill="1" applyBorder="1" applyAlignment="1">
      <alignment horizontal="right" vertical="top" wrapText="1"/>
    </xf>
    <xf numFmtId="4" fontId="13" fillId="0" borderId="26" xfId="0" applyNumberFormat="1" applyFont="1" applyBorder="1"/>
    <xf numFmtId="4" fontId="22" fillId="0" borderId="13" xfId="0" applyNumberFormat="1" applyFont="1" applyBorder="1"/>
    <xf numFmtId="0" fontId="24" fillId="0" borderId="13" xfId="0" applyFont="1" applyBorder="1" applyAlignment="1">
      <alignment horizontal="center"/>
    </xf>
    <xf numFmtId="4" fontId="25" fillId="0" borderId="15" xfId="0" applyNumberFormat="1" applyFont="1" applyFill="1" applyBorder="1" applyAlignment="1">
      <alignment horizontal="center" vertical="top" wrapText="1"/>
    </xf>
    <xf numFmtId="4" fontId="20" fillId="0" borderId="36" xfId="0" applyNumberFormat="1" applyFont="1" applyFill="1" applyBorder="1" applyAlignment="1">
      <alignment horizontal="right" vertical="top" wrapText="1" indent="2"/>
    </xf>
    <xf numFmtId="4" fontId="21" fillId="0" borderId="21" xfId="0" applyNumberFormat="1" applyFont="1" applyFill="1" applyBorder="1" applyAlignment="1">
      <alignment horizontal="right" vertical="top" wrapText="1" indent="2"/>
    </xf>
    <xf numFmtId="4" fontId="20" fillId="0" borderId="15" xfId="0" applyNumberFormat="1" applyFont="1" applyFill="1" applyBorder="1" applyAlignment="1">
      <alignment horizontal="right" vertical="top" wrapText="1" indent="2"/>
    </xf>
    <xf numFmtId="4" fontId="21" fillId="0" borderId="29" xfId="0" applyNumberFormat="1" applyFont="1" applyFill="1" applyBorder="1" applyAlignment="1">
      <alignment horizontal="right" vertical="top" wrapText="1" indent="2"/>
    </xf>
    <xf numFmtId="0" fontId="13" fillId="0" borderId="13" xfId="0" applyFont="1" applyBorder="1" applyAlignment="1">
      <alignment horizontal="center"/>
    </xf>
    <xf numFmtId="0" fontId="0" fillId="0" borderId="0" xfId="0" applyAlignment="1">
      <alignment horizontal="left" indent="2"/>
    </xf>
    <xf numFmtId="0" fontId="22" fillId="0" borderId="24" xfId="0" applyFont="1" applyBorder="1" applyAlignment="1">
      <alignment horizontal="right" indent="2"/>
    </xf>
    <xf numFmtId="4" fontId="22" fillId="0" borderId="12" xfId="0" applyNumberFormat="1" applyFont="1" applyBorder="1" applyAlignment="1">
      <alignment horizontal="right" indent="2"/>
    </xf>
    <xf numFmtId="4" fontId="22" fillId="0" borderId="13" xfId="0" applyNumberFormat="1" applyFont="1" applyBorder="1" applyAlignment="1">
      <alignment horizontal="right" indent="2"/>
    </xf>
    <xf numFmtId="0" fontId="17" fillId="0" borderId="24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4" fontId="21" fillId="0" borderId="47" xfId="0" applyNumberFormat="1" applyFont="1" applyFill="1" applyBorder="1" applyAlignment="1">
      <alignment horizontal="right" vertical="top" wrapText="1"/>
    </xf>
    <xf numFmtId="4" fontId="21" fillId="0" borderId="12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/>
    <xf numFmtId="0" fontId="0" fillId="3" borderId="0" xfId="0" applyFill="1"/>
    <xf numFmtId="0" fontId="5" fillId="0" borderId="0" xfId="0" applyFont="1" applyFill="1" applyAlignment="1">
      <alignment horizontal="left" wrapText="1"/>
    </xf>
    <xf numFmtId="0" fontId="0" fillId="0" borderId="0" xfId="0" applyFill="1"/>
    <xf numFmtId="4" fontId="0" fillId="0" borderId="0" xfId="0" applyNumberFormat="1" applyFill="1"/>
    <xf numFmtId="4" fontId="21" fillId="0" borderId="39" xfId="0" applyNumberFormat="1" applyFont="1" applyFill="1" applyBorder="1" applyAlignment="1">
      <alignment horizontal="right" vertical="top" wrapText="1"/>
    </xf>
    <xf numFmtId="4" fontId="21" fillId="0" borderId="23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/>
    <xf numFmtId="4" fontId="21" fillId="0" borderId="45" xfId="0" applyNumberFormat="1" applyFont="1" applyFill="1" applyBorder="1" applyAlignment="1">
      <alignment horizontal="right" vertical="top" wrapText="1"/>
    </xf>
    <xf numFmtId="4" fontId="21" fillId="0" borderId="46" xfId="0" applyNumberFormat="1" applyFont="1" applyFill="1" applyBorder="1" applyAlignment="1">
      <alignment horizontal="right" vertical="top" wrapText="1"/>
    </xf>
    <xf numFmtId="4" fontId="20" fillId="0" borderId="42" xfId="0" applyNumberFormat="1" applyFont="1" applyFill="1" applyBorder="1" applyAlignment="1">
      <alignment horizontal="right" vertical="top" wrapText="1"/>
    </xf>
    <xf numFmtId="2" fontId="0" fillId="0" borderId="0" xfId="0" applyNumberFormat="1" applyFill="1"/>
    <xf numFmtId="4" fontId="0" fillId="0" borderId="0" xfId="0" applyNumberFormat="1" applyFont="1" applyFill="1" applyBorder="1"/>
    <xf numFmtId="2" fontId="0" fillId="0" borderId="0" xfId="0" applyNumberFormat="1" applyFont="1" applyFill="1" applyBorder="1"/>
    <xf numFmtId="4" fontId="21" fillId="0" borderId="13" xfId="0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Alignment="1">
      <alignment horizontal="left" wrapText="1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left" indent="2"/>
    </xf>
    <xf numFmtId="4" fontId="21" fillId="0" borderId="39" xfId="0" applyNumberFormat="1" applyFont="1" applyFill="1" applyBorder="1" applyAlignment="1">
      <alignment horizontal="right" vertical="top" wrapText="1" indent="2"/>
    </xf>
    <xf numFmtId="4" fontId="21" fillId="0" borderId="23" xfId="0" applyNumberFormat="1" applyFont="1" applyFill="1" applyBorder="1" applyAlignment="1">
      <alignment horizontal="right" vertical="top" wrapText="1" indent="2"/>
    </xf>
    <xf numFmtId="4" fontId="0" fillId="0" borderId="0" xfId="0" applyNumberFormat="1" applyFill="1" applyAlignment="1">
      <alignment horizontal="left" indent="2"/>
    </xf>
    <xf numFmtId="4" fontId="20" fillId="0" borderId="6" xfId="0" applyNumberFormat="1" applyFont="1" applyFill="1" applyBorder="1" applyAlignment="1">
      <alignment horizontal="right" vertical="top" wrapText="1" indent="2"/>
    </xf>
    <xf numFmtId="0" fontId="11" fillId="0" borderId="0" xfId="0" applyFont="1" applyFill="1" applyBorder="1"/>
    <xf numFmtId="0" fontId="6" fillId="0" borderId="0" xfId="0" applyFont="1" applyFill="1"/>
    <xf numFmtId="4" fontId="21" fillId="0" borderId="24" xfId="0" applyNumberFormat="1" applyFont="1" applyFill="1" applyBorder="1" applyAlignment="1">
      <alignment horizontal="right" vertical="top" wrapText="1"/>
    </xf>
    <xf numFmtId="4" fontId="11" fillId="0" borderId="0" xfId="0" applyNumberFormat="1" applyFont="1" applyFill="1" applyBorder="1"/>
    <xf numFmtId="0" fontId="24" fillId="0" borderId="13" xfId="0" applyFont="1" applyBorder="1" applyAlignment="1">
      <alignment horizontal="center"/>
    </xf>
    <xf numFmtId="0" fontId="22" fillId="0" borderId="20" xfId="0" applyFont="1" applyBorder="1" applyAlignment="1">
      <alignment horizontal="left" indent="2"/>
    </xf>
    <xf numFmtId="0" fontId="22" fillId="0" borderId="21" xfId="0" applyFont="1" applyBorder="1" applyAlignment="1">
      <alignment horizontal="left" indent="2"/>
    </xf>
    <xf numFmtId="0" fontId="24" fillId="0" borderId="24" xfId="0" applyFont="1" applyBorder="1" applyAlignment="1">
      <alignment horizontal="center"/>
    </xf>
    <xf numFmtId="4" fontId="23" fillId="0" borderId="19" xfId="0" applyNumberFormat="1" applyFont="1" applyBorder="1"/>
    <xf numFmtId="4" fontId="23" fillId="0" borderId="21" xfId="0" applyNumberFormat="1" applyFont="1" applyBorder="1"/>
    <xf numFmtId="4" fontId="23" fillId="0" borderId="17" xfId="0" applyNumberFormat="1" applyFont="1" applyBorder="1"/>
    <xf numFmtId="0" fontId="15" fillId="0" borderId="24" xfId="0" applyFont="1" applyBorder="1" applyAlignment="1">
      <alignment horizontal="center"/>
    </xf>
    <xf numFmtId="0" fontId="22" fillId="0" borderId="19" xfId="0" applyFont="1" applyBorder="1" applyAlignment="1">
      <alignment horizontal="right"/>
    </xf>
    <xf numFmtId="4" fontId="22" fillId="0" borderId="21" xfId="0" applyNumberFormat="1" applyFont="1" applyBorder="1" applyAlignment="1">
      <alignment horizontal="right"/>
    </xf>
    <xf numFmtId="4" fontId="22" fillId="0" borderId="17" xfId="0" applyNumberFormat="1" applyFont="1" applyFill="1" applyBorder="1" applyAlignment="1">
      <alignment horizontal="right"/>
    </xf>
    <xf numFmtId="0" fontId="17" fillId="0" borderId="12" xfId="0" applyFont="1" applyBorder="1" applyAlignment="1">
      <alignment horizontal="center"/>
    </xf>
    <xf numFmtId="4" fontId="22" fillId="0" borderId="21" xfId="0" applyNumberFormat="1" applyFont="1" applyBorder="1"/>
    <xf numFmtId="4" fontId="22" fillId="0" borderId="17" xfId="0" applyNumberFormat="1" applyFont="1" applyBorder="1"/>
    <xf numFmtId="4" fontId="22" fillId="0" borderId="12" xfId="0" applyNumberFormat="1" applyFont="1" applyFill="1" applyBorder="1"/>
    <xf numFmtId="4" fontId="22" fillId="0" borderId="13" xfId="0" applyNumberFormat="1" applyFont="1" applyFill="1" applyBorder="1"/>
    <xf numFmtId="0" fontId="22" fillId="0" borderId="24" xfId="0" applyFont="1" applyBorder="1"/>
    <xf numFmtId="4" fontId="22" fillId="0" borderId="17" xfId="0" applyNumberFormat="1" applyFont="1" applyBorder="1" applyAlignment="1">
      <alignment horizontal="right"/>
    </xf>
    <xf numFmtId="4" fontId="22" fillId="0" borderId="17" xfId="0" applyNumberFormat="1" applyFont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" fontId="15" fillId="0" borderId="0" xfId="0" applyNumberFormat="1" applyFont="1" applyAlignment="1">
      <alignment horizontal="right" wrapText="1"/>
    </xf>
    <xf numFmtId="4" fontId="13" fillId="0" borderId="0" xfId="0" applyNumberFormat="1" applyFont="1" applyFill="1" applyAlignment="1">
      <alignment horizontal="right" wrapText="1" indent="2"/>
    </xf>
    <xf numFmtId="4" fontId="13" fillId="0" borderId="0" xfId="0" applyNumberFormat="1" applyFont="1" applyAlignment="1">
      <alignment horizontal="right" wrapText="1"/>
    </xf>
    <xf numFmtId="4" fontId="13" fillId="0" borderId="0" xfId="0" applyNumberFormat="1" applyFont="1" applyFill="1" applyAlignment="1">
      <alignment horizontal="right" wrapText="1"/>
    </xf>
    <xf numFmtId="0" fontId="13" fillId="0" borderId="13" xfId="0" applyFont="1" applyBorder="1"/>
    <xf numFmtId="4" fontId="13" fillId="0" borderId="13" xfId="0" applyNumberFormat="1" applyFont="1" applyFill="1" applyBorder="1"/>
    <xf numFmtId="4" fontId="13" fillId="0" borderId="13" xfId="0" applyNumberFormat="1" applyFont="1" applyFill="1" applyBorder="1" applyAlignment="1">
      <alignment horizontal="right"/>
    </xf>
    <xf numFmtId="0" fontId="15" fillId="0" borderId="13" xfId="0" applyFont="1" applyBorder="1"/>
    <xf numFmtId="4" fontId="15" fillId="0" borderId="13" xfId="0" applyNumberFormat="1" applyFont="1" applyFill="1" applyBorder="1"/>
    <xf numFmtId="4" fontId="20" fillId="0" borderId="34" xfId="0" applyNumberFormat="1" applyFont="1" applyFill="1" applyBorder="1" applyAlignment="1">
      <alignment horizontal="right" vertical="top" wrapText="1" indent="2"/>
    </xf>
    <xf numFmtId="4" fontId="21" fillId="0" borderId="12" xfId="0" applyNumberFormat="1" applyFont="1" applyFill="1" applyBorder="1" applyAlignment="1">
      <alignment horizontal="right" vertical="top" wrapText="1" indent="2"/>
    </xf>
    <xf numFmtId="4" fontId="21" fillId="0" borderId="13" xfId="0" applyNumberFormat="1" applyFont="1" applyFill="1" applyBorder="1" applyAlignment="1">
      <alignment horizontal="right" vertical="top" wrapText="1" indent="2"/>
    </xf>
    <xf numFmtId="4" fontId="13" fillId="0" borderId="4" xfId="0" applyNumberFormat="1" applyFont="1" applyFill="1" applyBorder="1"/>
    <xf numFmtId="4" fontId="10" fillId="0" borderId="13" xfId="0" applyNumberFormat="1" applyFont="1" applyFill="1" applyBorder="1"/>
    <xf numFmtId="2" fontId="20" fillId="0" borderId="34" xfId="0" applyNumberFormat="1" applyFont="1" applyFill="1" applyBorder="1" applyAlignment="1">
      <alignment horizontal="right" vertical="top" wrapText="1"/>
    </xf>
    <xf numFmtId="2" fontId="21" fillId="0" borderId="12" xfId="0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left" vertical="top" wrapText="1" indent="3"/>
    </xf>
    <xf numFmtId="4" fontId="13" fillId="0" borderId="13" xfId="0" applyNumberFormat="1" applyFont="1" applyBorder="1"/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" fontId="20" fillId="0" borderId="49" xfId="0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8" fillId="0" borderId="14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21" fillId="0" borderId="20" xfId="0" applyFont="1" applyFill="1" applyBorder="1" applyAlignment="1">
      <alignment horizontal="left" vertical="top" wrapText="1" indent="2"/>
    </xf>
    <xf numFmtId="0" fontId="21" fillId="0" borderId="21" xfId="0" applyFont="1" applyFill="1" applyBorder="1" applyAlignment="1">
      <alignment horizontal="left" vertical="top" wrapText="1" indent="2"/>
    </xf>
    <xf numFmtId="0" fontId="21" fillId="0" borderId="20" xfId="0" applyNumberFormat="1" applyFont="1" applyFill="1" applyBorder="1" applyAlignment="1">
      <alignment horizontal="left" vertical="top" indent="2"/>
    </xf>
    <xf numFmtId="0" fontId="22" fillId="0" borderId="21" xfId="0" applyFont="1" applyBorder="1" applyAlignment="1">
      <alignment horizontal="left" vertical="top" indent="2"/>
    </xf>
    <xf numFmtId="0" fontId="22" fillId="0" borderId="21" xfId="0" applyFont="1" applyBorder="1" applyAlignment="1">
      <alignment horizontal="left" vertical="top" wrapText="1" indent="2"/>
    </xf>
    <xf numFmtId="0" fontId="20" fillId="0" borderId="22" xfId="0" applyFont="1" applyFill="1" applyBorder="1" applyAlignment="1">
      <alignment horizontal="left" vertical="top" indent="2"/>
    </xf>
    <xf numFmtId="0" fontId="23" fillId="0" borderId="17" xfId="0" applyFont="1" applyBorder="1" applyAlignment="1">
      <alignment horizontal="left" vertical="top" indent="2"/>
    </xf>
    <xf numFmtId="0" fontId="20" fillId="0" borderId="35" xfId="0" applyFont="1" applyFill="1" applyBorder="1" applyAlignment="1">
      <alignment horizontal="left" vertical="top" wrapText="1" indent="2"/>
    </xf>
    <xf numFmtId="0" fontId="20" fillId="0" borderId="36" xfId="0" applyFont="1" applyFill="1" applyBorder="1" applyAlignment="1">
      <alignment horizontal="left" vertical="top" wrapText="1" indent="2"/>
    </xf>
    <xf numFmtId="0" fontId="21" fillId="0" borderId="30" xfId="0" applyFont="1" applyFill="1" applyBorder="1" applyAlignment="1">
      <alignment horizontal="left" vertical="top" wrapText="1" indent="2"/>
    </xf>
    <xf numFmtId="0" fontId="21" fillId="0" borderId="31" xfId="0" applyFont="1" applyFill="1" applyBorder="1" applyAlignment="1">
      <alignment horizontal="left" vertical="top" wrapText="1" indent="2"/>
    </xf>
    <xf numFmtId="0" fontId="21" fillId="0" borderId="25" xfId="0" applyFont="1" applyFill="1" applyBorder="1" applyAlignment="1">
      <alignment horizontal="left" vertical="top" wrapText="1" indent="2"/>
    </xf>
    <xf numFmtId="0" fontId="21" fillId="0" borderId="11" xfId="0" applyFont="1" applyFill="1" applyBorder="1" applyAlignment="1">
      <alignment horizontal="left" vertical="top" wrapText="1" indent="2"/>
    </xf>
    <xf numFmtId="0" fontId="21" fillId="0" borderId="20" xfId="0" applyNumberFormat="1" applyFont="1" applyFill="1" applyBorder="1" applyAlignment="1">
      <alignment horizontal="left" vertical="top" wrapText="1" indent="2"/>
    </xf>
    <xf numFmtId="0" fontId="22" fillId="0" borderId="21" xfId="0" applyNumberFormat="1" applyFont="1" applyFill="1" applyBorder="1" applyAlignment="1">
      <alignment horizontal="left" vertical="top" wrapText="1" indent="2"/>
    </xf>
    <xf numFmtId="0" fontId="12" fillId="0" borderId="0" xfId="0" applyFont="1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22" fillId="0" borderId="18" xfId="0" applyFont="1" applyBorder="1" applyAlignment="1">
      <alignment horizontal="left"/>
    </xf>
    <xf numFmtId="0" fontId="22" fillId="0" borderId="40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21" fillId="0" borderId="22" xfId="0" applyFont="1" applyFill="1" applyBorder="1" applyAlignment="1">
      <alignment horizontal="left" vertical="top" wrapText="1" indent="2"/>
    </xf>
    <xf numFmtId="0" fontId="21" fillId="0" borderId="17" xfId="0" applyFont="1" applyFill="1" applyBorder="1" applyAlignment="1">
      <alignment horizontal="left" vertical="top" wrapText="1" indent="2"/>
    </xf>
    <xf numFmtId="0" fontId="20" fillId="0" borderId="48" xfId="0" applyFont="1" applyFill="1" applyBorder="1" applyAlignment="1">
      <alignment horizontal="left" vertical="top" wrapText="1" indent="2"/>
    </xf>
    <xf numFmtId="0" fontId="20" fillId="0" borderId="42" xfId="0" applyFont="1" applyFill="1" applyBorder="1" applyAlignment="1">
      <alignment horizontal="left" vertical="top" wrapText="1" indent="2"/>
    </xf>
    <xf numFmtId="0" fontId="21" fillId="0" borderId="20" xfId="0" applyFont="1" applyFill="1" applyBorder="1" applyAlignment="1">
      <alignment horizontal="left" vertical="top" indent="2"/>
    </xf>
    <xf numFmtId="0" fontId="20" fillId="0" borderId="14" xfId="0" applyFont="1" applyFill="1" applyBorder="1" applyAlignment="1">
      <alignment horizontal="left" vertical="top" wrapText="1" indent="2"/>
    </xf>
    <xf numFmtId="0" fontId="23" fillId="0" borderId="15" xfId="0" applyFont="1" applyBorder="1" applyAlignment="1">
      <alignment horizontal="left" vertical="top" wrapText="1" indent="2"/>
    </xf>
    <xf numFmtId="0" fontId="20" fillId="0" borderId="37" xfId="0" applyFont="1" applyFill="1" applyBorder="1" applyAlignment="1">
      <alignment horizontal="left" vertical="top" wrapText="1" indent="2"/>
    </xf>
    <xf numFmtId="0" fontId="21" fillId="0" borderId="38" xfId="0" applyFont="1" applyFill="1" applyBorder="1" applyAlignment="1">
      <alignment horizontal="left" vertical="top" wrapText="1" indent="2"/>
    </xf>
    <xf numFmtId="0" fontId="21" fillId="0" borderId="22" xfId="0" applyNumberFormat="1" applyFont="1" applyFill="1" applyBorder="1" applyAlignment="1">
      <alignment horizontal="left" vertical="top" indent="2"/>
    </xf>
    <xf numFmtId="0" fontId="21" fillId="0" borderId="17" xfId="0" applyNumberFormat="1" applyFont="1" applyFill="1" applyBorder="1" applyAlignment="1">
      <alignment horizontal="left" vertical="top" indent="2"/>
    </xf>
    <xf numFmtId="0" fontId="21" fillId="0" borderId="22" xfId="0" applyFont="1" applyFill="1" applyBorder="1" applyAlignment="1">
      <alignment horizontal="left" vertical="top" indent="2"/>
    </xf>
    <xf numFmtId="0" fontId="22" fillId="0" borderId="17" xfId="0" applyFont="1" applyBorder="1" applyAlignment="1">
      <alignment horizontal="left" vertical="top" indent="2"/>
    </xf>
    <xf numFmtId="0" fontId="20" fillId="0" borderId="15" xfId="0" applyFont="1" applyFill="1" applyBorder="1" applyAlignment="1">
      <alignment horizontal="left" vertical="top" wrapText="1" indent="2"/>
    </xf>
    <xf numFmtId="0" fontId="21" fillId="0" borderId="21" xfId="0" applyNumberFormat="1" applyFont="1" applyFill="1" applyBorder="1" applyAlignment="1">
      <alignment horizontal="left" vertical="top" wrapText="1" indent="2"/>
    </xf>
    <xf numFmtId="0" fontId="5" fillId="0" borderId="14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7" xfId="0" applyFont="1" applyFill="1" applyBorder="1" applyAlignment="1">
      <alignment horizontal="left" vertical="top" wrapText="1" indent="2"/>
    </xf>
    <xf numFmtId="0" fontId="21" fillId="0" borderId="8" xfId="0" applyFont="1" applyFill="1" applyBorder="1" applyAlignment="1">
      <alignment horizontal="left" vertical="top" wrapText="1" indent="2"/>
    </xf>
    <xf numFmtId="0" fontId="21" fillId="0" borderId="27" xfId="0" applyFont="1" applyFill="1" applyBorder="1" applyAlignment="1">
      <alignment horizontal="left" vertical="top" wrapText="1" indent="2"/>
    </xf>
    <xf numFmtId="0" fontId="21" fillId="0" borderId="28" xfId="0" applyFont="1" applyFill="1" applyBorder="1" applyAlignment="1">
      <alignment horizontal="left" vertical="top" wrapText="1" indent="2"/>
    </xf>
    <xf numFmtId="0" fontId="20" fillId="0" borderId="14" xfId="0" applyFont="1" applyFill="1" applyBorder="1" applyAlignment="1">
      <alignment horizontal="left" vertical="top" indent="2"/>
    </xf>
    <xf numFmtId="0" fontId="23" fillId="0" borderId="15" xfId="0" applyFont="1" applyBorder="1" applyAlignment="1">
      <alignment horizontal="left" vertical="top" indent="2"/>
    </xf>
    <xf numFmtId="0" fontId="25" fillId="0" borderId="14" xfId="0" applyFont="1" applyFill="1" applyBorder="1" applyAlignment="1">
      <alignment horizontal="center" vertical="top" wrapText="1"/>
    </xf>
    <xf numFmtId="0" fontId="25" fillId="0" borderId="15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1" fillId="0" borderId="0" xfId="0" applyFont="1" applyFill="1" applyBorder="1" applyAlignment="1">
      <alignment horizontal="left" indent="2"/>
    </xf>
    <xf numFmtId="0" fontId="24" fillId="0" borderId="13" xfId="0" applyFont="1" applyBorder="1" applyAlignment="1">
      <alignment horizontal="center"/>
    </xf>
    <xf numFmtId="0" fontId="22" fillId="0" borderId="24" xfId="0" applyFont="1" applyBorder="1" applyAlignment="1">
      <alignment horizontal="left" indent="2"/>
    </xf>
    <xf numFmtId="0" fontId="22" fillId="0" borderId="12" xfId="0" applyFont="1" applyBorder="1" applyAlignment="1">
      <alignment horizontal="left" indent="2"/>
    </xf>
    <xf numFmtId="0" fontId="22" fillId="0" borderId="12" xfId="0" applyFont="1" applyFill="1" applyBorder="1" applyAlignment="1">
      <alignment horizontal="left" indent="2"/>
    </xf>
    <xf numFmtId="0" fontId="22" fillId="0" borderId="13" xfId="0" applyFont="1" applyBorder="1" applyAlignment="1">
      <alignment horizontal="left" indent="2"/>
    </xf>
    <xf numFmtId="0" fontId="26" fillId="0" borderId="33" xfId="0" applyFont="1" applyBorder="1" applyAlignment="1">
      <alignment horizontal="center" wrapText="1"/>
    </xf>
    <xf numFmtId="0" fontId="26" fillId="0" borderId="15" xfId="0" applyFont="1" applyBorder="1" applyAlignment="1">
      <alignment horizontal="center" wrapText="1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5" fillId="0" borderId="33" xfId="0" applyFont="1" applyBorder="1" applyAlignment="1">
      <alignment horizontal="center" wrapText="1"/>
    </xf>
    <xf numFmtId="0" fontId="11" fillId="0" borderId="0" xfId="0" applyFont="1" applyBorder="1" applyAlignment="1">
      <alignment horizontal="left" indent="2"/>
    </xf>
    <xf numFmtId="0" fontId="12" fillId="0" borderId="0" xfId="0" applyFont="1" applyBorder="1" applyAlignment="1">
      <alignment horizontal="left" indent="2"/>
    </xf>
    <xf numFmtId="0" fontId="5" fillId="0" borderId="18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left" indent="2"/>
    </xf>
    <xf numFmtId="0" fontId="22" fillId="0" borderId="21" xfId="0" applyFont="1" applyBorder="1" applyAlignment="1">
      <alignment horizontal="left" indent="2"/>
    </xf>
    <xf numFmtId="0" fontId="22" fillId="0" borderId="22" xfId="0" applyFont="1" applyBorder="1" applyAlignment="1">
      <alignment horizontal="left" indent="2"/>
    </xf>
    <xf numFmtId="0" fontId="22" fillId="0" borderId="17" xfId="0" applyFont="1" applyBorder="1" applyAlignment="1">
      <alignment horizontal="left" indent="2"/>
    </xf>
    <xf numFmtId="0" fontId="13" fillId="0" borderId="16" xfId="0" applyFont="1" applyBorder="1" applyAlignment="1">
      <alignment horizontal="center" wrapText="1"/>
    </xf>
    <xf numFmtId="0" fontId="22" fillId="0" borderId="18" xfId="0" applyFont="1" applyBorder="1" applyAlignment="1">
      <alignment horizontal="left" indent="2"/>
    </xf>
    <xf numFmtId="0" fontId="22" fillId="0" borderId="19" xfId="0" applyFont="1" applyBorder="1" applyAlignment="1">
      <alignment horizontal="left" indent="2"/>
    </xf>
    <xf numFmtId="0" fontId="22" fillId="0" borderId="21" xfId="0" applyNumberFormat="1" applyFont="1" applyFill="1" applyBorder="1" applyAlignment="1">
      <alignment horizontal="left" vertical="top" indent="2"/>
    </xf>
    <xf numFmtId="0" fontId="21" fillId="0" borderId="21" xfId="0" applyNumberFormat="1" applyFont="1" applyFill="1" applyBorder="1" applyAlignment="1">
      <alignment horizontal="left" vertical="top" indent="2"/>
    </xf>
    <xf numFmtId="0" fontId="25" fillId="0" borderId="9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center" vertical="top" wrapText="1"/>
    </xf>
    <xf numFmtId="0" fontId="13" fillId="0" borderId="33" xfId="0" applyFont="1" applyBorder="1" applyAlignment="1">
      <alignment horizontal="center" wrapText="1"/>
    </xf>
    <xf numFmtId="0" fontId="20" fillId="0" borderId="15" xfId="0" applyFont="1" applyBorder="1" applyAlignment="1">
      <alignment horizontal="left" vertical="top" indent="2"/>
    </xf>
    <xf numFmtId="0" fontId="5" fillId="0" borderId="1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left" vertical="top" wrapText="1" indent="2"/>
    </xf>
    <xf numFmtId="0" fontId="22" fillId="0" borderId="23" xfId="0" applyFont="1" applyBorder="1" applyAlignment="1">
      <alignment horizontal="left" vertical="top" wrapText="1" indent="2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18" xfId="0" applyFont="1" applyFill="1" applyBorder="1" applyAlignment="1">
      <alignment horizontal="left" vertical="top" indent="2"/>
    </xf>
    <xf numFmtId="0" fontId="22" fillId="0" borderId="19" xfId="0" applyFont="1" applyBorder="1" applyAlignment="1">
      <alignment horizontal="left" vertical="top" indent="2"/>
    </xf>
    <xf numFmtId="0" fontId="20" fillId="0" borderId="43" xfId="0" applyFont="1" applyFill="1" applyBorder="1" applyAlignment="1">
      <alignment horizontal="left" vertical="top" wrapText="1" indent="2"/>
    </xf>
    <xf numFmtId="0" fontId="21" fillId="0" borderId="44" xfId="0" applyFont="1" applyFill="1" applyBorder="1" applyAlignment="1">
      <alignment horizontal="left" vertical="top" wrapText="1" indent="2"/>
    </xf>
    <xf numFmtId="0" fontId="20" fillId="0" borderId="22" xfId="0" applyFont="1" applyFill="1" applyBorder="1" applyAlignment="1">
      <alignment horizontal="left" vertical="top" wrapText="1" indent="2"/>
    </xf>
    <xf numFmtId="0" fontId="20" fillId="0" borderId="17" xfId="0" applyFont="1" applyFill="1" applyBorder="1" applyAlignment="1">
      <alignment horizontal="left" vertical="top" wrapText="1" indent="2"/>
    </xf>
    <xf numFmtId="0" fontId="5" fillId="0" borderId="15" xfId="0" applyFont="1" applyBorder="1" applyAlignment="1">
      <alignment horizontal="center" wrapText="1"/>
    </xf>
    <xf numFmtId="0" fontId="0" fillId="0" borderId="0" xfId="0" applyBorder="1" applyAlignment="1">
      <alignment horizontal="left" indent="2"/>
    </xf>
    <xf numFmtId="0" fontId="1" fillId="0" borderId="0" xfId="0" applyFont="1" applyBorder="1" applyAlignment="1">
      <alignment horizontal="left" indent="2"/>
    </xf>
    <xf numFmtId="0" fontId="25" fillId="0" borderId="9" xfId="0" applyFont="1" applyFill="1" applyBorder="1" applyAlignment="1">
      <alignment horizontal="left" vertical="top" wrapText="1" indent="2"/>
    </xf>
    <xf numFmtId="0" fontId="25" fillId="0" borderId="10" xfId="0" applyFont="1" applyFill="1" applyBorder="1" applyAlignment="1">
      <alignment horizontal="left" vertical="top" wrapText="1" indent="2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0" fillId="0" borderId="18" xfId="0" applyFont="1" applyFill="1" applyBorder="1" applyAlignment="1">
      <alignment horizontal="left" vertical="top" indent="2"/>
    </xf>
    <xf numFmtId="0" fontId="23" fillId="0" borderId="19" xfId="0" applyFont="1" applyBorder="1" applyAlignment="1">
      <alignment horizontal="left" vertical="top" indent="2"/>
    </xf>
    <xf numFmtId="0" fontId="11" fillId="0" borderId="0" xfId="0" applyFont="1" applyBorder="1" applyAlignment="1">
      <alignment horizontal="center"/>
    </xf>
    <xf numFmtId="0" fontId="21" fillId="0" borderId="23" xfId="0" applyFont="1" applyFill="1" applyBorder="1" applyAlignment="1">
      <alignment horizontal="left" vertical="top" wrapText="1" indent="2"/>
    </xf>
    <xf numFmtId="0" fontId="24" fillId="0" borderId="24" xfId="0" applyFont="1" applyBorder="1" applyAlignment="1">
      <alignment horizontal="center"/>
    </xf>
    <xf numFmtId="0" fontId="22" fillId="0" borderId="17" xfId="0" applyFont="1" applyBorder="1" applyAlignment="1">
      <alignment horizontal="left" vertical="top" wrapText="1" indent="2"/>
    </xf>
    <xf numFmtId="0" fontId="22" fillId="0" borderId="22" xfId="0" applyFont="1" applyBorder="1" applyAlignment="1">
      <alignment horizontal="left" wrapText="1" indent="2"/>
    </xf>
    <xf numFmtId="0" fontId="22" fillId="0" borderId="17" xfId="0" applyFont="1" applyBorder="1" applyAlignment="1">
      <alignment horizontal="left" wrapText="1" indent="2"/>
    </xf>
    <xf numFmtId="0" fontId="22" fillId="0" borderId="18" xfId="0" applyFont="1" applyBorder="1" applyAlignment="1">
      <alignment horizontal="left" wrapText="1" indent="2"/>
    </xf>
    <xf numFmtId="0" fontId="22" fillId="0" borderId="19" xfId="0" applyFont="1" applyBorder="1" applyAlignment="1">
      <alignment horizontal="left" wrapText="1" indent="2"/>
    </xf>
    <xf numFmtId="0" fontId="23" fillId="0" borderId="17" xfId="0" applyFont="1" applyBorder="1" applyAlignment="1">
      <alignment horizontal="left" vertical="top" wrapText="1" indent="2"/>
    </xf>
    <xf numFmtId="0" fontId="22" fillId="0" borderId="18" xfId="0" applyFont="1" applyBorder="1" applyAlignment="1">
      <alignment horizontal="left" wrapText="1"/>
    </xf>
    <xf numFmtId="0" fontId="22" fillId="0" borderId="19" xfId="0" applyFont="1" applyBorder="1" applyAlignment="1">
      <alignment horizontal="left" wrapText="1"/>
    </xf>
    <xf numFmtId="0" fontId="22" fillId="0" borderId="20" xfId="0" applyFont="1" applyBorder="1" applyAlignment="1">
      <alignment horizontal="left" wrapText="1"/>
    </xf>
    <xf numFmtId="0" fontId="22" fillId="0" borderId="21" xfId="0" applyFont="1" applyBorder="1" applyAlignment="1">
      <alignment horizontal="left" wrapText="1"/>
    </xf>
    <xf numFmtId="0" fontId="22" fillId="0" borderId="22" xfId="0" applyFont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13" fillId="0" borderId="4" xfId="0" applyFont="1" applyBorder="1" applyAlignment="1">
      <alignment horizontal="center"/>
    </xf>
    <xf numFmtId="0" fontId="21" fillId="0" borderId="21" xfId="0" applyFont="1" applyFill="1" applyBorder="1" applyAlignment="1">
      <alignment horizontal="left" vertical="top" indent="2"/>
    </xf>
    <xf numFmtId="0" fontId="17" fillId="0" borderId="1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21" fillId="0" borderId="18" xfId="0" applyFont="1" applyFill="1" applyBorder="1" applyAlignment="1">
      <alignment horizontal="left" vertical="top" wrapText="1" indent="2"/>
    </xf>
    <xf numFmtId="0" fontId="22" fillId="0" borderId="19" xfId="0" applyFont="1" applyBorder="1" applyAlignment="1">
      <alignment horizontal="left" vertical="top" wrapText="1" indent="2"/>
    </xf>
    <xf numFmtId="0" fontId="25" fillId="0" borderId="9" xfId="0" applyFont="1" applyFill="1" applyBorder="1" applyAlignment="1">
      <alignment horizontal="left" vertical="top" wrapText="1" indent="1"/>
    </xf>
    <xf numFmtId="0" fontId="25" fillId="0" borderId="10" xfId="0" applyFont="1" applyFill="1" applyBorder="1" applyAlignment="1">
      <alignment horizontal="left" vertical="top" wrapText="1" indent="1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22" fillId="0" borderId="17" xfId="0" applyFont="1" applyFill="1" applyBorder="1" applyAlignment="1">
      <alignment horizontal="left" vertical="top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7"/>
  <sheetViews>
    <sheetView topLeftCell="A40" workbookViewId="0">
      <selection activeCell="D47" sqref="D47"/>
    </sheetView>
  </sheetViews>
  <sheetFormatPr defaultRowHeight="15"/>
  <cols>
    <col min="1" max="1" width="5.5703125" customWidth="1"/>
    <col min="2" max="2" width="9.140625" customWidth="1"/>
    <col min="3" max="3" width="59" customWidth="1"/>
    <col min="4" max="4" width="16.42578125" customWidth="1"/>
    <col min="5" max="5" width="10.85546875" hidden="1" customWidth="1"/>
    <col min="7" max="7" width="14.28515625" customWidth="1"/>
    <col min="8" max="8" width="11.42578125" bestFit="1" customWidth="1"/>
  </cols>
  <sheetData>
    <row r="1" spans="2:8" ht="36" customHeight="1" thickBot="1">
      <c r="B1" s="154" t="s">
        <v>70</v>
      </c>
      <c r="C1" s="154"/>
      <c r="D1" s="154"/>
      <c r="E1" s="155"/>
    </row>
    <row r="2" spans="2:8" ht="19.5" customHeight="1" thickBot="1">
      <c r="B2" s="177" t="s">
        <v>98</v>
      </c>
      <c r="C2" s="178"/>
      <c r="D2" s="54" t="s">
        <v>29</v>
      </c>
    </row>
    <row r="3" spans="2:8" ht="19.5" customHeight="1">
      <c r="B3" s="179" t="s">
        <v>68</v>
      </c>
      <c r="C3" s="180"/>
      <c r="D3" s="48">
        <v>180413.87</v>
      </c>
    </row>
    <row r="4" spans="2:8" ht="19.5" customHeight="1">
      <c r="B4" s="181" t="s">
        <v>101</v>
      </c>
      <c r="C4" s="182"/>
      <c r="D4" s="49">
        <v>1846789.09</v>
      </c>
    </row>
    <row r="5" spans="2:8" ht="19.5" customHeight="1">
      <c r="B5" s="181" t="s">
        <v>54</v>
      </c>
      <c r="C5" s="182"/>
      <c r="D5" s="49">
        <v>1857507.64</v>
      </c>
    </row>
    <row r="6" spans="2:8" ht="19.5" customHeight="1" thickBot="1">
      <c r="B6" s="183" t="s">
        <v>89</v>
      </c>
      <c r="C6" s="184"/>
      <c r="D6" s="58">
        <f>D3+D4-D5</f>
        <v>169695.32000000007</v>
      </c>
    </row>
    <row r="7" spans="2:8" ht="18" customHeight="1" thickBot="1">
      <c r="B7" s="156" t="s">
        <v>100</v>
      </c>
      <c r="C7" s="157"/>
      <c r="D7" s="53">
        <f>D5</f>
        <v>1857507.64</v>
      </c>
    </row>
    <row r="8" spans="2:8" ht="19.5" hidden="1" customHeight="1">
      <c r="B8" s="2"/>
      <c r="C8" s="2"/>
      <c r="D8" s="6" t="s">
        <v>29</v>
      </c>
    </row>
    <row r="9" spans="2:8" ht="19.5" hidden="1" customHeight="1" thickBot="1">
      <c r="B9" s="17"/>
      <c r="C9" s="17"/>
      <c r="D9" s="17"/>
    </row>
    <row r="10" spans="2:8" ht="19.5" customHeight="1" thickBot="1">
      <c r="B10" s="159" t="s">
        <v>99</v>
      </c>
      <c r="C10" s="160"/>
      <c r="D10" s="39" t="s">
        <v>29</v>
      </c>
      <c r="E10" s="2"/>
      <c r="F10" s="2"/>
      <c r="G10" s="2"/>
    </row>
    <row r="11" spans="2:8" ht="19.5" customHeight="1">
      <c r="B11" s="192" t="s">
        <v>11</v>
      </c>
      <c r="C11" s="193"/>
      <c r="D11" s="40">
        <f>D12+D13+D14+D15</f>
        <v>217403.1</v>
      </c>
      <c r="E11" s="92"/>
      <c r="F11" s="92"/>
      <c r="G11" s="92"/>
      <c r="H11" s="77"/>
    </row>
    <row r="12" spans="2:8" ht="19.5" customHeight="1">
      <c r="B12" s="161" t="s">
        <v>2</v>
      </c>
      <c r="C12" s="165"/>
      <c r="D12" s="41">
        <v>171994</v>
      </c>
      <c r="E12" s="77"/>
      <c r="F12" s="77"/>
      <c r="G12" s="77"/>
      <c r="H12" s="77"/>
    </row>
    <row r="13" spans="2:8" ht="19.5" customHeight="1">
      <c r="B13" s="161" t="s">
        <v>3</v>
      </c>
      <c r="C13" s="165"/>
      <c r="D13" s="41">
        <v>34742.79</v>
      </c>
      <c r="E13" s="77"/>
      <c r="F13" s="77"/>
      <c r="G13" s="78"/>
      <c r="H13" s="77"/>
    </row>
    <row r="14" spans="2:8" ht="19.5" customHeight="1">
      <c r="B14" s="161" t="s">
        <v>12</v>
      </c>
      <c r="C14" s="162"/>
      <c r="D14" s="41">
        <v>5016.3100000000004</v>
      </c>
      <c r="E14" s="77"/>
      <c r="F14" s="77"/>
      <c r="G14" s="78"/>
      <c r="H14" s="77"/>
    </row>
    <row r="15" spans="2:8" ht="19.5" customHeight="1" thickBot="1">
      <c r="B15" s="194" t="s">
        <v>82</v>
      </c>
      <c r="C15" s="195"/>
      <c r="D15" s="41">
        <v>5650</v>
      </c>
      <c r="E15" s="77"/>
      <c r="F15" s="77"/>
      <c r="G15" s="77"/>
      <c r="H15" s="77"/>
    </row>
    <row r="16" spans="2:8" ht="19.5" customHeight="1" thickBot="1">
      <c r="B16" s="166" t="s">
        <v>4</v>
      </c>
      <c r="C16" s="167"/>
      <c r="D16" s="42">
        <v>133400.88</v>
      </c>
      <c r="E16" s="77"/>
      <c r="F16" s="77"/>
      <c r="G16" s="77"/>
      <c r="H16" s="78"/>
    </row>
    <row r="17" spans="2:8" ht="19.5" customHeight="1">
      <c r="B17" s="168" t="s">
        <v>17</v>
      </c>
      <c r="C17" s="169"/>
      <c r="D17" s="40">
        <f>D18+D19+D20+D21+D22+D23+D24+D25+D26+D27</f>
        <v>512288.25999999995</v>
      </c>
      <c r="E17" s="77"/>
      <c r="F17" s="77"/>
      <c r="G17" s="77"/>
      <c r="H17" s="77"/>
    </row>
    <row r="18" spans="2:8" ht="19.5" customHeight="1">
      <c r="B18" s="161" t="s">
        <v>67</v>
      </c>
      <c r="C18" s="162"/>
      <c r="D18" s="73">
        <v>33795.33</v>
      </c>
      <c r="E18" s="77"/>
      <c r="F18" s="77"/>
      <c r="G18" s="77"/>
      <c r="H18" s="77"/>
    </row>
    <row r="19" spans="2:8" ht="19.5" customHeight="1">
      <c r="B19" s="161" t="s">
        <v>5</v>
      </c>
      <c r="C19" s="162"/>
      <c r="D19" s="73">
        <v>1420</v>
      </c>
      <c r="E19" s="77"/>
      <c r="F19" s="77"/>
      <c r="G19" s="77"/>
      <c r="H19" s="77"/>
    </row>
    <row r="20" spans="2:8" ht="19.5" customHeight="1">
      <c r="B20" s="161" t="s">
        <v>66</v>
      </c>
      <c r="C20" s="162"/>
      <c r="D20" s="73">
        <v>296573.21999999997</v>
      </c>
      <c r="E20" s="77"/>
      <c r="F20" s="77"/>
      <c r="G20" s="77"/>
      <c r="H20" s="77"/>
    </row>
    <row r="21" spans="2:8" ht="19.5" customHeight="1">
      <c r="B21" s="189" t="s">
        <v>3</v>
      </c>
      <c r="C21" s="164"/>
      <c r="D21" s="73">
        <v>60016.11</v>
      </c>
      <c r="E21" s="77"/>
      <c r="F21" s="77"/>
      <c r="G21" s="77"/>
      <c r="H21" s="77"/>
    </row>
    <row r="22" spans="2:8" ht="19.5" customHeight="1">
      <c r="B22" s="161" t="s">
        <v>51</v>
      </c>
      <c r="C22" s="162"/>
      <c r="D22" s="73">
        <v>14852.18</v>
      </c>
      <c r="E22" s="77"/>
      <c r="F22" s="77"/>
      <c r="G22" s="77"/>
      <c r="H22" s="77"/>
    </row>
    <row r="23" spans="2:8" ht="19.5" customHeight="1">
      <c r="B23" s="161" t="s">
        <v>26</v>
      </c>
      <c r="C23" s="162"/>
      <c r="D23" s="73">
        <v>4510.37</v>
      </c>
      <c r="E23" s="77"/>
      <c r="F23" s="77"/>
      <c r="G23" s="77"/>
      <c r="H23" s="77"/>
    </row>
    <row r="24" spans="2:8" ht="19.5" customHeight="1">
      <c r="B24" s="174" t="s">
        <v>65</v>
      </c>
      <c r="C24" s="175"/>
      <c r="D24" s="73">
        <v>62370.85</v>
      </c>
      <c r="E24" s="77"/>
      <c r="F24" s="77"/>
      <c r="G24" s="77"/>
      <c r="H24" s="77"/>
    </row>
    <row r="25" spans="2:8" ht="19.5" customHeight="1">
      <c r="B25" s="161" t="s">
        <v>141</v>
      </c>
      <c r="C25" s="162"/>
      <c r="D25" s="73">
        <v>28634.38</v>
      </c>
      <c r="E25" s="77"/>
      <c r="F25" s="77"/>
      <c r="G25" s="77"/>
      <c r="H25" s="77"/>
    </row>
    <row r="26" spans="2:8" ht="19.5" customHeight="1">
      <c r="B26" s="163" t="s">
        <v>52</v>
      </c>
      <c r="C26" s="164"/>
      <c r="D26" s="73">
        <v>3383.7</v>
      </c>
      <c r="E26" s="77"/>
      <c r="F26" s="77"/>
      <c r="G26" s="77"/>
      <c r="H26" s="77"/>
    </row>
    <row r="27" spans="2:8" ht="19.5" customHeight="1" thickBot="1">
      <c r="B27" s="185" t="s">
        <v>64</v>
      </c>
      <c r="C27" s="186"/>
      <c r="D27" s="88">
        <v>6732.12</v>
      </c>
      <c r="E27" s="77"/>
      <c r="F27" s="77"/>
      <c r="G27" s="77"/>
      <c r="H27" s="77"/>
    </row>
    <row r="28" spans="2:8" ht="19.5" customHeight="1">
      <c r="B28" s="187" t="s">
        <v>53</v>
      </c>
      <c r="C28" s="188"/>
      <c r="D28" s="153">
        <f>D29+D30+D31</f>
        <v>491624</v>
      </c>
      <c r="E28" s="77"/>
      <c r="F28" s="77"/>
      <c r="G28" s="77"/>
      <c r="H28" s="77"/>
    </row>
    <row r="29" spans="2:8" ht="19.5" customHeight="1">
      <c r="B29" s="172" t="s">
        <v>20</v>
      </c>
      <c r="C29" s="173"/>
      <c r="D29" s="41">
        <v>1964</v>
      </c>
      <c r="E29" s="77"/>
      <c r="F29" s="77"/>
      <c r="G29" s="77"/>
      <c r="H29" s="77"/>
    </row>
    <row r="30" spans="2:8" ht="19.5" customHeight="1">
      <c r="B30" s="172" t="s">
        <v>131</v>
      </c>
      <c r="C30" s="173"/>
      <c r="D30" s="41">
        <v>27000</v>
      </c>
      <c r="E30" s="77"/>
      <c r="F30" s="77"/>
      <c r="G30" s="77"/>
      <c r="H30" s="77"/>
    </row>
    <row r="31" spans="2:8" ht="19.5" customHeight="1" thickBot="1">
      <c r="B31" s="170" t="s">
        <v>102</v>
      </c>
      <c r="C31" s="171"/>
      <c r="D31" s="44">
        <v>462660</v>
      </c>
      <c r="E31" s="77"/>
      <c r="F31" s="77"/>
      <c r="G31" s="77"/>
      <c r="H31" s="77"/>
    </row>
    <row r="32" spans="2:8" ht="19.5" customHeight="1" thickBot="1">
      <c r="B32" s="190" t="s">
        <v>85</v>
      </c>
      <c r="C32" s="198"/>
      <c r="D32" s="45">
        <v>1981.87</v>
      </c>
      <c r="E32" s="77"/>
      <c r="F32" s="77"/>
      <c r="G32" s="77"/>
      <c r="H32" s="77"/>
    </row>
    <row r="33" spans="2:8" ht="19.5" customHeight="1" thickBot="1">
      <c r="B33" s="190" t="s">
        <v>39</v>
      </c>
      <c r="C33" s="191"/>
      <c r="D33" s="42">
        <v>5913.31</v>
      </c>
      <c r="E33" s="77"/>
      <c r="F33" s="77"/>
      <c r="G33" s="77"/>
      <c r="H33" s="77"/>
    </row>
    <row r="34" spans="2:8" ht="19.5" customHeight="1">
      <c r="B34" s="168" t="s">
        <v>40</v>
      </c>
      <c r="C34" s="169"/>
      <c r="D34" s="40">
        <f>D35+D36+D37+D38+D39+D40+D41+D42+D43+D44</f>
        <v>512238.95999999996</v>
      </c>
      <c r="E34" s="77"/>
      <c r="F34" s="77"/>
      <c r="G34" s="77"/>
      <c r="H34" s="77"/>
    </row>
    <row r="35" spans="2:8" ht="19.5" customHeight="1">
      <c r="B35" s="172" t="s">
        <v>61</v>
      </c>
      <c r="C35" s="173"/>
      <c r="D35" s="73">
        <v>269467.44</v>
      </c>
      <c r="E35" s="77"/>
      <c r="F35" s="77"/>
      <c r="G35" s="77"/>
      <c r="H35" s="77"/>
    </row>
    <row r="36" spans="2:8" ht="19.5" customHeight="1">
      <c r="B36" s="161" t="s">
        <v>10</v>
      </c>
      <c r="C36" s="165"/>
      <c r="D36" s="73">
        <v>54138.01</v>
      </c>
      <c r="E36" s="77"/>
      <c r="F36" s="77"/>
      <c r="G36" s="77"/>
      <c r="H36" s="77"/>
    </row>
    <row r="37" spans="2:8" ht="19.5" customHeight="1">
      <c r="B37" s="161" t="s">
        <v>62</v>
      </c>
      <c r="C37" s="165"/>
      <c r="D37" s="73">
        <v>89838.03</v>
      </c>
      <c r="E37" s="77"/>
      <c r="F37" s="77"/>
      <c r="G37" s="77"/>
      <c r="H37" s="77"/>
    </row>
    <row r="38" spans="2:8" ht="19.5" customHeight="1">
      <c r="B38" s="161" t="s">
        <v>63</v>
      </c>
      <c r="C38" s="165"/>
      <c r="D38" s="73">
        <v>18798.57</v>
      </c>
      <c r="E38" s="77"/>
      <c r="F38" s="77"/>
      <c r="G38" s="77"/>
      <c r="H38" s="77"/>
    </row>
    <row r="39" spans="2:8" ht="19.5" customHeight="1">
      <c r="B39" s="161" t="s">
        <v>1</v>
      </c>
      <c r="C39" s="165"/>
      <c r="D39" s="73">
        <v>18095.349999999999</v>
      </c>
      <c r="E39" s="77"/>
      <c r="F39" s="77"/>
      <c r="G39" s="77"/>
      <c r="H39" s="77"/>
    </row>
    <row r="40" spans="2:8" ht="19.5" customHeight="1">
      <c r="B40" s="189" t="s">
        <v>41</v>
      </c>
      <c r="C40" s="164"/>
      <c r="D40" s="73">
        <v>8953.81</v>
      </c>
      <c r="E40" s="77"/>
      <c r="F40" s="77"/>
      <c r="G40" s="77"/>
      <c r="H40" s="77"/>
    </row>
    <row r="41" spans="2:8" ht="19.5" customHeight="1">
      <c r="B41" s="189" t="s">
        <v>0</v>
      </c>
      <c r="C41" s="164"/>
      <c r="D41" s="73">
        <v>3376.89</v>
      </c>
      <c r="E41" s="77"/>
      <c r="F41" s="77"/>
      <c r="G41" s="77"/>
      <c r="H41" s="77"/>
    </row>
    <row r="42" spans="2:8" ht="19.5" customHeight="1">
      <c r="B42" s="189" t="s">
        <v>15</v>
      </c>
      <c r="C42" s="164"/>
      <c r="D42" s="73">
        <v>2828.64</v>
      </c>
      <c r="E42" s="77"/>
      <c r="F42" s="77"/>
      <c r="G42" s="77"/>
      <c r="H42" s="77"/>
    </row>
    <row r="43" spans="2:8" ht="19.5" customHeight="1">
      <c r="B43" s="189" t="s">
        <v>16</v>
      </c>
      <c r="C43" s="164"/>
      <c r="D43" s="73">
        <v>4334.4799999999996</v>
      </c>
      <c r="E43" s="77"/>
      <c r="F43" s="77"/>
      <c r="G43" s="77"/>
      <c r="H43" s="77"/>
    </row>
    <row r="44" spans="2:8" ht="19.5" customHeight="1" thickBot="1">
      <c r="B44" s="196" t="s">
        <v>120</v>
      </c>
      <c r="C44" s="197"/>
      <c r="D44" s="88">
        <v>42407.74</v>
      </c>
      <c r="E44" s="77"/>
      <c r="F44" s="77"/>
      <c r="G44" s="77"/>
      <c r="H44" s="77"/>
    </row>
    <row r="45" spans="2:8" ht="19.5" customHeight="1" thickBot="1">
      <c r="C45" s="130" t="s">
        <v>34</v>
      </c>
      <c r="D45" s="131">
        <f>D11+D16+D17+D28+D32+D33+D34</f>
        <v>1874850.3800000001</v>
      </c>
      <c r="E45" s="77"/>
      <c r="F45" s="77"/>
      <c r="G45" s="78"/>
      <c r="H45" s="77"/>
    </row>
    <row r="46" spans="2:8" ht="0.75" customHeight="1">
      <c r="B46" s="158"/>
      <c r="C46" s="158"/>
      <c r="D46" s="32"/>
    </row>
    <row r="47" spans="2:8">
      <c r="B47" s="176"/>
      <c r="C47" s="176"/>
      <c r="D47" s="6"/>
      <c r="G47" s="4"/>
    </row>
  </sheetData>
  <mergeCells count="44">
    <mergeCell ref="B36:C36"/>
    <mergeCell ref="B37:C37"/>
    <mergeCell ref="B38:C38"/>
    <mergeCell ref="B32:C32"/>
    <mergeCell ref="B25:C25"/>
    <mergeCell ref="B29:C29"/>
    <mergeCell ref="B44:C44"/>
    <mergeCell ref="B39:C39"/>
    <mergeCell ref="B40:C40"/>
    <mergeCell ref="B41:C41"/>
    <mergeCell ref="B42:C42"/>
    <mergeCell ref="B43:C43"/>
    <mergeCell ref="B47:C47"/>
    <mergeCell ref="B2:C2"/>
    <mergeCell ref="B3:C3"/>
    <mergeCell ref="B4:C4"/>
    <mergeCell ref="B5:C5"/>
    <mergeCell ref="B6:C6"/>
    <mergeCell ref="B27:C27"/>
    <mergeCell ref="B20:C20"/>
    <mergeCell ref="B28:C28"/>
    <mergeCell ref="B21:C21"/>
    <mergeCell ref="B34:C34"/>
    <mergeCell ref="B35:C35"/>
    <mergeCell ref="B18:C18"/>
    <mergeCell ref="B33:C33"/>
    <mergeCell ref="B11:C11"/>
    <mergeCell ref="B15:C15"/>
    <mergeCell ref="B1:E1"/>
    <mergeCell ref="B7:C7"/>
    <mergeCell ref="B46:C46"/>
    <mergeCell ref="B10:C10"/>
    <mergeCell ref="B22:C22"/>
    <mergeCell ref="B26:C26"/>
    <mergeCell ref="B12:C12"/>
    <mergeCell ref="B13:C13"/>
    <mergeCell ref="B14:C14"/>
    <mergeCell ref="B16:C16"/>
    <mergeCell ref="B17:C17"/>
    <mergeCell ref="B31:C31"/>
    <mergeCell ref="B30:C30"/>
    <mergeCell ref="B19:C19"/>
    <mergeCell ref="B24:C24"/>
    <mergeCell ref="B23:C23"/>
  </mergeCells>
  <pageMargins left="0.11811023622047245" right="0.11811023622047245" top="0.15748031496062992" bottom="0.15748031496062992" header="0" footer="0"/>
  <pageSetup paperSize="9" scale="98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5"/>
  <sheetViews>
    <sheetView tabSelected="1" topLeftCell="A31" workbookViewId="0">
      <selection activeCell="D44" sqref="D44"/>
    </sheetView>
  </sheetViews>
  <sheetFormatPr defaultRowHeight="15"/>
  <cols>
    <col min="1" max="1" width="4.28515625" customWidth="1"/>
    <col min="3" max="3" width="56.140625" customWidth="1"/>
    <col min="4" max="4" width="17" customWidth="1"/>
    <col min="6" max="6" width="14.140625" customWidth="1"/>
  </cols>
  <sheetData>
    <row r="1" spans="2:6" ht="33.75" customHeight="1" thickBot="1">
      <c r="B1" s="200" t="s">
        <v>78</v>
      </c>
      <c r="C1" s="201"/>
      <c r="D1" s="262"/>
    </row>
    <row r="2" spans="2:6" ht="19.5" customHeight="1" thickBot="1">
      <c r="B2" s="273" t="s">
        <v>98</v>
      </c>
      <c r="C2" s="273"/>
      <c r="D2" s="105" t="s">
        <v>29</v>
      </c>
    </row>
    <row r="3" spans="2:6" ht="19.5" customHeight="1">
      <c r="B3" s="238" t="s">
        <v>80</v>
      </c>
      <c r="C3" s="239"/>
      <c r="D3" s="110">
        <v>46039.75</v>
      </c>
    </row>
    <row r="4" spans="2:6" ht="19.5" customHeight="1">
      <c r="B4" s="233" t="s">
        <v>104</v>
      </c>
      <c r="C4" s="234"/>
      <c r="D4" s="114">
        <v>509804.66</v>
      </c>
    </row>
    <row r="5" spans="2:6" ht="19.5" customHeight="1">
      <c r="B5" s="233" t="s">
        <v>35</v>
      </c>
      <c r="C5" s="234"/>
      <c r="D5" s="114">
        <v>511996.26</v>
      </c>
    </row>
    <row r="6" spans="2:6" ht="19.5" customHeight="1" thickBot="1">
      <c r="B6" s="235" t="s">
        <v>90</v>
      </c>
      <c r="C6" s="236"/>
      <c r="D6" s="119">
        <f>D3+D4-D5</f>
        <v>43848.149999999907</v>
      </c>
    </row>
    <row r="7" spans="2:6" ht="19.5" customHeight="1" thickBot="1">
      <c r="B7" s="237" t="s">
        <v>100</v>
      </c>
      <c r="C7" s="237"/>
      <c r="D7" s="126">
        <f>D5</f>
        <v>511996.26</v>
      </c>
      <c r="E7" s="77"/>
      <c r="F7" s="77"/>
    </row>
    <row r="8" spans="2:6" ht="19.5" customHeight="1" thickBot="1">
      <c r="B8" s="242" t="s">
        <v>99</v>
      </c>
      <c r="C8" s="243"/>
      <c r="D8" s="60" t="s">
        <v>29</v>
      </c>
      <c r="E8" s="77"/>
      <c r="F8" s="77"/>
    </row>
    <row r="9" spans="2:6" ht="19.5" customHeight="1">
      <c r="B9" s="192" t="s">
        <v>11</v>
      </c>
      <c r="C9" s="193"/>
      <c r="D9" s="56">
        <f>D10+D11+D12+D13+D14+D15</f>
        <v>159620.13999999998</v>
      </c>
      <c r="E9" s="77"/>
      <c r="F9" s="77"/>
    </row>
    <row r="10" spans="2:6" ht="19.5" customHeight="1">
      <c r="B10" s="189" t="s">
        <v>2</v>
      </c>
      <c r="C10" s="164"/>
      <c r="D10" s="41">
        <v>124800</v>
      </c>
      <c r="E10" s="77"/>
      <c r="F10" s="77"/>
    </row>
    <row r="11" spans="2:6" ht="19.5" customHeight="1">
      <c r="B11" s="161" t="s">
        <v>3</v>
      </c>
      <c r="C11" s="165"/>
      <c r="D11" s="41">
        <v>25209.599999999999</v>
      </c>
      <c r="E11" s="77"/>
      <c r="F11" s="77"/>
    </row>
    <row r="12" spans="2:6" ht="19.5" customHeight="1">
      <c r="B12" s="161" t="s">
        <v>12</v>
      </c>
      <c r="C12" s="162"/>
      <c r="D12" s="41">
        <v>4294.1499999999996</v>
      </c>
      <c r="E12" s="77"/>
      <c r="F12" s="77"/>
    </row>
    <row r="13" spans="2:6" ht="19.5" customHeight="1">
      <c r="B13" s="161" t="s">
        <v>124</v>
      </c>
      <c r="C13" s="162"/>
      <c r="D13" s="41">
        <v>1062.55</v>
      </c>
      <c r="E13" s="77"/>
      <c r="F13" s="77"/>
    </row>
    <row r="14" spans="2:6" ht="19.5" customHeight="1">
      <c r="B14" s="163" t="s">
        <v>82</v>
      </c>
      <c r="C14" s="241"/>
      <c r="D14" s="41">
        <v>3860</v>
      </c>
      <c r="E14" s="77"/>
      <c r="F14" s="78"/>
    </row>
    <row r="15" spans="2:6" ht="19.5" customHeight="1" thickBot="1">
      <c r="B15" s="185" t="s">
        <v>119</v>
      </c>
      <c r="C15" s="186"/>
      <c r="D15" s="41">
        <v>393.84</v>
      </c>
      <c r="E15" s="77"/>
      <c r="F15" s="78"/>
    </row>
    <row r="16" spans="2:6" ht="19.5" customHeight="1" thickBot="1">
      <c r="B16" s="207" t="s">
        <v>4</v>
      </c>
      <c r="C16" s="208"/>
      <c r="D16" s="42">
        <v>43657.760000000002</v>
      </c>
      <c r="E16" s="77"/>
      <c r="F16" s="77"/>
    </row>
    <row r="17" spans="2:6" ht="19.5" customHeight="1">
      <c r="B17" s="168" t="s">
        <v>17</v>
      </c>
      <c r="C17" s="169"/>
      <c r="D17" s="40">
        <f>D18+D19+D20+D21+D22+D23+D24+D25+D26+D27+D28</f>
        <v>234146.86</v>
      </c>
      <c r="E17" s="77"/>
      <c r="F17" s="77"/>
    </row>
    <row r="18" spans="2:6" ht="19.5" customHeight="1">
      <c r="B18" s="172" t="s">
        <v>45</v>
      </c>
      <c r="C18" s="173"/>
      <c r="D18" s="82">
        <v>14576.14</v>
      </c>
      <c r="E18" s="77"/>
      <c r="F18" s="77"/>
    </row>
    <row r="19" spans="2:6" ht="19.5" customHeight="1">
      <c r="B19" s="203" t="s">
        <v>5</v>
      </c>
      <c r="C19" s="204"/>
      <c r="D19" s="83">
        <v>2119</v>
      </c>
      <c r="E19" s="77"/>
      <c r="F19" s="77"/>
    </row>
    <row r="20" spans="2:6" ht="19.5" customHeight="1">
      <c r="B20" s="249" t="s">
        <v>28</v>
      </c>
      <c r="C20" s="250"/>
      <c r="D20" s="72">
        <v>525.79999999999995</v>
      </c>
      <c r="E20" s="77"/>
      <c r="F20" s="77"/>
    </row>
    <row r="21" spans="2:6" ht="19.5" customHeight="1">
      <c r="B21" s="205" t="s">
        <v>38</v>
      </c>
      <c r="C21" s="206"/>
      <c r="D21" s="72">
        <v>134456.69</v>
      </c>
      <c r="E21" s="77"/>
      <c r="F21" s="77"/>
    </row>
    <row r="22" spans="2:6" ht="19.5" customHeight="1">
      <c r="B22" s="189" t="s">
        <v>3</v>
      </c>
      <c r="C22" s="164"/>
      <c r="D22" s="73">
        <v>27209.360000000001</v>
      </c>
      <c r="E22" s="77"/>
      <c r="F22" s="77"/>
    </row>
    <row r="23" spans="2:6" ht="19.5" customHeight="1">
      <c r="B23" s="161" t="s">
        <v>57</v>
      </c>
      <c r="C23" s="162"/>
      <c r="D23" s="73">
        <v>4099.93</v>
      </c>
      <c r="E23" s="77"/>
      <c r="F23" s="77"/>
    </row>
    <row r="24" spans="2:6" ht="19.5" customHeight="1">
      <c r="B24" s="163" t="s">
        <v>25</v>
      </c>
      <c r="C24" s="240"/>
      <c r="D24" s="73">
        <v>17217.419999999998</v>
      </c>
      <c r="E24" s="77"/>
      <c r="F24" s="77"/>
    </row>
    <row r="25" spans="2:6" ht="19.5" customHeight="1">
      <c r="B25" s="163" t="s">
        <v>52</v>
      </c>
      <c r="C25" s="164"/>
      <c r="D25" s="73">
        <v>934.07</v>
      </c>
      <c r="E25" s="77"/>
      <c r="F25" s="77"/>
    </row>
    <row r="26" spans="2:6" ht="19.5" customHeight="1">
      <c r="B26" s="161" t="s">
        <v>83</v>
      </c>
      <c r="C26" s="162"/>
      <c r="D26" s="73">
        <v>7169.68</v>
      </c>
      <c r="E26" s="77"/>
      <c r="F26" s="77"/>
    </row>
    <row r="27" spans="2:6" ht="19.5" customHeight="1">
      <c r="B27" s="172" t="s">
        <v>138</v>
      </c>
      <c r="C27" s="173"/>
      <c r="D27" s="73">
        <v>2337.5700000000002</v>
      </c>
      <c r="E27" s="77"/>
      <c r="F27" s="77"/>
    </row>
    <row r="28" spans="2:6" ht="19.5" customHeight="1" thickBot="1">
      <c r="B28" s="185" t="s">
        <v>110</v>
      </c>
      <c r="C28" s="274"/>
      <c r="D28" s="88">
        <v>23501.200000000001</v>
      </c>
      <c r="E28" s="77"/>
      <c r="F28" s="77"/>
    </row>
    <row r="29" spans="2:6" ht="19.5" customHeight="1" thickBot="1">
      <c r="B29" s="260" t="s">
        <v>85</v>
      </c>
      <c r="C29" s="261"/>
      <c r="D29" s="45">
        <v>547.09</v>
      </c>
      <c r="E29" s="77"/>
      <c r="F29" s="77"/>
    </row>
    <row r="30" spans="2:6" ht="19.5" customHeight="1" thickBot="1">
      <c r="B30" s="190" t="s">
        <v>39</v>
      </c>
      <c r="C30" s="191"/>
      <c r="D30" s="42">
        <v>1632.37</v>
      </c>
      <c r="E30" s="77"/>
      <c r="F30" s="77"/>
    </row>
    <row r="31" spans="2:6" ht="19.5" customHeight="1">
      <c r="B31" s="168" t="s">
        <v>31</v>
      </c>
      <c r="C31" s="169"/>
      <c r="D31" s="40">
        <f>D32+D33+D34+D35+D36+D37+D38+D39+D40+D41</f>
        <v>141378.95000000001</v>
      </c>
      <c r="E31" s="77"/>
      <c r="F31" s="77"/>
    </row>
    <row r="32" spans="2:6" ht="19.5" customHeight="1">
      <c r="B32" s="172" t="s">
        <v>32</v>
      </c>
      <c r="C32" s="173"/>
      <c r="D32" s="73">
        <v>74386.27</v>
      </c>
      <c r="E32" s="77"/>
      <c r="F32" s="77"/>
    </row>
    <row r="33" spans="2:6" ht="19.5" customHeight="1">
      <c r="B33" s="161" t="s">
        <v>10</v>
      </c>
      <c r="C33" s="165"/>
      <c r="D33" s="73">
        <v>14944.75</v>
      </c>
      <c r="E33" s="77"/>
      <c r="F33" s="77"/>
    </row>
    <row r="34" spans="2:6" ht="19.5" customHeight="1">
      <c r="B34" s="161" t="s">
        <v>33</v>
      </c>
      <c r="C34" s="165"/>
      <c r="D34" s="73">
        <v>24799.72</v>
      </c>
      <c r="E34" s="77"/>
      <c r="F34" s="77"/>
    </row>
    <row r="35" spans="2:6" ht="19.5" customHeight="1">
      <c r="B35" s="161" t="s">
        <v>37</v>
      </c>
      <c r="C35" s="165"/>
      <c r="D35" s="73">
        <v>5189.33</v>
      </c>
      <c r="E35" s="77"/>
      <c r="F35" s="77"/>
    </row>
    <row r="36" spans="2:6" ht="19.5" customHeight="1">
      <c r="B36" s="161" t="s">
        <v>1</v>
      </c>
      <c r="C36" s="165"/>
      <c r="D36" s="73">
        <v>4995.21</v>
      </c>
      <c r="E36" s="77"/>
      <c r="F36" s="77"/>
    </row>
    <row r="37" spans="2:6" ht="19.5" customHeight="1">
      <c r="B37" s="189" t="s">
        <v>14</v>
      </c>
      <c r="C37" s="164"/>
      <c r="D37" s="73">
        <v>2471.69</v>
      </c>
      <c r="E37" s="77"/>
      <c r="F37" s="77"/>
    </row>
    <row r="38" spans="2:6" ht="19.5" customHeight="1">
      <c r="B38" s="189" t="s">
        <v>0</v>
      </c>
      <c r="C38" s="164"/>
      <c r="D38" s="73">
        <v>907.99</v>
      </c>
      <c r="E38" s="77"/>
      <c r="F38" s="77"/>
    </row>
    <row r="39" spans="2:6" ht="19.5" customHeight="1">
      <c r="B39" s="189" t="s">
        <v>44</v>
      </c>
      <c r="C39" s="164"/>
      <c r="D39" s="73">
        <v>780.84</v>
      </c>
      <c r="E39" s="77"/>
      <c r="F39" s="77"/>
    </row>
    <row r="40" spans="2:6" ht="19.5" customHeight="1">
      <c r="B40" s="189" t="s">
        <v>16</v>
      </c>
      <c r="C40" s="164"/>
      <c r="D40" s="73">
        <v>1196.53</v>
      </c>
      <c r="E40" s="77"/>
      <c r="F40" s="77"/>
    </row>
    <row r="41" spans="2:6" ht="19.5" customHeight="1" thickBot="1">
      <c r="B41" s="196" t="s">
        <v>120</v>
      </c>
      <c r="C41" s="197"/>
      <c r="D41" s="88">
        <v>11706.62</v>
      </c>
      <c r="E41" s="77"/>
      <c r="F41" s="77"/>
    </row>
    <row r="42" spans="2:6" ht="19.5" customHeight="1" thickBot="1">
      <c r="C42" s="65" t="s">
        <v>34</v>
      </c>
      <c r="D42" s="129">
        <f>D9+D16+D17+D29+D30+D31</f>
        <v>580983.17000000004</v>
      </c>
      <c r="E42" s="77"/>
      <c r="F42" s="78"/>
    </row>
    <row r="43" spans="2:6" hidden="1">
      <c r="B43" s="224"/>
      <c r="C43" s="224"/>
      <c r="D43" s="33"/>
    </row>
    <row r="44" spans="2:6">
      <c r="B44" s="224"/>
      <c r="C44" s="224"/>
      <c r="D44" s="33"/>
    </row>
    <row r="45" spans="2:6">
      <c r="B45" s="2"/>
      <c r="C45" s="2"/>
      <c r="D45" s="2"/>
    </row>
  </sheetData>
  <mergeCells count="43">
    <mergeCell ref="B43:C43"/>
    <mergeCell ref="B44:C44"/>
    <mergeCell ref="B25:C25"/>
    <mergeCell ref="B27:C27"/>
    <mergeCell ref="B41:C41"/>
    <mergeCell ref="B28:C28"/>
    <mergeCell ref="B31:C31"/>
    <mergeCell ref="B32:C32"/>
    <mergeCell ref="B38:C38"/>
    <mergeCell ref="B39:C39"/>
    <mergeCell ref="B40:C40"/>
    <mergeCell ref="B33:C33"/>
    <mergeCell ref="B34:C34"/>
    <mergeCell ref="B35:C35"/>
    <mergeCell ref="B37:C37"/>
    <mergeCell ref="B26:C26"/>
    <mergeCell ref="B14:C14"/>
    <mergeCell ref="B1:D1"/>
    <mergeCell ref="B8:C8"/>
    <mergeCell ref="B9:C9"/>
    <mergeCell ref="B10:C10"/>
    <mergeCell ref="B11:C11"/>
    <mergeCell ref="B2:C2"/>
    <mergeCell ref="B4:C4"/>
    <mergeCell ref="B5:C5"/>
    <mergeCell ref="B6:C6"/>
    <mergeCell ref="B3:C3"/>
    <mergeCell ref="B29:C29"/>
    <mergeCell ref="B36:C36"/>
    <mergeCell ref="B19:C19"/>
    <mergeCell ref="B20:C20"/>
    <mergeCell ref="B7:C7"/>
    <mergeCell ref="B30:C30"/>
    <mergeCell ref="B21:C21"/>
    <mergeCell ref="B22:C22"/>
    <mergeCell ref="B23:C23"/>
    <mergeCell ref="B24:C24"/>
    <mergeCell ref="B12:C12"/>
    <mergeCell ref="B15:C15"/>
    <mergeCell ref="B16:C16"/>
    <mergeCell ref="B17:C17"/>
    <mergeCell ref="B18:C18"/>
    <mergeCell ref="B13:C13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5"/>
  <sheetViews>
    <sheetView topLeftCell="A22" workbookViewId="0">
      <selection activeCell="D44" sqref="D44"/>
    </sheetView>
  </sheetViews>
  <sheetFormatPr defaultRowHeight="15"/>
  <cols>
    <col min="1" max="1" width="4.28515625" customWidth="1"/>
    <col min="3" max="3" width="60.28515625" customWidth="1"/>
    <col min="4" max="4" width="17.5703125" customWidth="1"/>
    <col min="6" max="6" width="13.140625" customWidth="1"/>
  </cols>
  <sheetData>
    <row r="1" spans="2:6" ht="39" customHeight="1" thickBot="1">
      <c r="B1" s="200" t="s">
        <v>79</v>
      </c>
      <c r="C1" s="201"/>
      <c r="D1" s="262"/>
    </row>
    <row r="2" spans="2:6" ht="19.5" customHeight="1" thickBot="1">
      <c r="B2" s="267" t="s">
        <v>98</v>
      </c>
      <c r="C2" s="268"/>
      <c r="D2" s="105" t="s">
        <v>29</v>
      </c>
    </row>
    <row r="3" spans="2:6" ht="19.5" customHeight="1">
      <c r="B3" s="277" t="s">
        <v>80</v>
      </c>
      <c r="C3" s="278"/>
      <c r="D3" s="110">
        <v>78403.5</v>
      </c>
    </row>
    <row r="4" spans="2:6" ht="19.5" customHeight="1">
      <c r="B4" s="233" t="s">
        <v>104</v>
      </c>
      <c r="C4" s="234"/>
      <c r="D4" s="114">
        <v>858534.7</v>
      </c>
    </row>
    <row r="5" spans="2:6" ht="19.5" customHeight="1">
      <c r="B5" s="233" t="s">
        <v>35</v>
      </c>
      <c r="C5" s="234"/>
      <c r="D5" s="114">
        <v>839964.23</v>
      </c>
    </row>
    <row r="6" spans="2:6" ht="19.5" customHeight="1" thickBot="1">
      <c r="B6" s="275" t="s">
        <v>90</v>
      </c>
      <c r="C6" s="276"/>
      <c r="D6" s="120">
        <f>D3+D4-D5</f>
        <v>96973.969999999972</v>
      </c>
    </row>
    <row r="7" spans="2:6" ht="19.5" customHeight="1" thickBot="1">
      <c r="B7" s="237" t="s">
        <v>100</v>
      </c>
      <c r="C7" s="237"/>
      <c r="D7" s="125">
        <f>D5</f>
        <v>839964.23</v>
      </c>
    </row>
    <row r="8" spans="2:6" ht="19.5" customHeight="1" thickBot="1">
      <c r="B8" s="242" t="s">
        <v>99</v>
      </c>
      <c r="C8" s="243"/>
      <c r="D8" s="60" t="s">
        <v>29</v>
      </c>
    </row>
    <row r="9" spans="2:6" ht="19.5" customHeight="1">
      <c r="B9" s="192" t="s">
        <v>11</v>
      </c>
      <c r="C9" s="193"/>
      <c r="D9" s="56">
        <f>D10+D11+D12+D13+D14+D15</f>
        <v>288461.34999999992</v>
      </c>
      <c r="E9" s="77"/>
      <c r="F9" s="77"/>
    </row>
    <row r="10" spans="2:6" ht="19.5" customHeight="1">
      <c r="B10" s="189" t="s">
        <v>2</v>
      </c>
      <c r="C10" s="164"/>
      <c r="D10" s="41">
        <v>225556</v>
      </c>
      <c r="E10" s="77"/>
      <c r="F10" s="77"/>
    </row>
    <row r="11" spans="2:6" ht="19.5" customHeight="1">
      <c r="B11" s="161" t="s">
        <v>3</v>
      </c>
      <c r="C11" s="165"/>
      <c r="D11" s="41">
        <v>45562.31</v>
      </c>
      <c r="E11" s="77"/>
      <c r="F11" s="77"/>
    </row>
    <row r="12" spans="2:6" ht="19.5" customHeight="1">
      <c r="B12" s="161" t="s">
        <v>12</v>
      </c>
      <c r="C12" s="162"/>
      <c r="D12" s="41">
        <v>7165.16</v>
      </c>
      <c r="E12" s="77"/>
      <c r="F12" s="77"/>
    </row>
    <row r="13" spans="2:6" ht="19.5" customHeight="1">
      <c r="B13" s="163" t="s">
        <v>82</v>
      </c>
      <c r="C13" s="241"/>
      <c r="D13" s="41">
        <v>3860</v>
      </c>
      <c r="E13" s="77"/>
      <c r="F13" s="77"/>
    </row>
    <row r="14" spans="2:6" ht="19.5" customHeight="1">
      <c r="B14" s="161" t="s">
        <v>119</v>
      </c>
      <c r="C14" s="162"/>
      <c r="D14" s="41">
        <v>2067.66</v>
      </c>
      <c r="E14" s="77"/>
      <c r="F14" s="78"/>
    </row>
    <row r="15" spans="2:6" ht="19.5" customHeight="1" thickBot="1">
      <c r="B15" s="161" t="s">
        <v>124</v>
      </c>
      <c r="C15" s="162"/>
      <c r="D15" s="41">
        <v>4250.22</v>
      </c>
      <c r="E15" s="77"/>
      <c r="F15" s="78"/>
    </row>
    <row r="16" spans="2:6" ht="19.5" customHeight="1" thickBot="1">
      <c r="B16" s="207" t="s">
        <v>4</v>
      </c>
      <c r="C16" s="208"/>
      <c r="D16" s="46">
        <v>69637.2</v>
      </c>
      <c r="E16" s="77"/>
      <c r="F16" s="77"/>
    </row>
    <row r="17" spans="2:6" ht="19.5" customHeight="1">
      <c r="B17" s="168" t="s">
        <v>17</v>
      </c>
      <c r="C17" s="169"/>
      <c r="D17" s="40">
        <f>D18+D19+D20+D21+D22+D23+D24+D25+D26+D27+D28</f>
        <v>413019.55999999994</v>
      </c>
      <c r="E17" s="77"/>
      <c r="F17" s="77"/>
    </row>
    <row r="18" spans="2:6" ht="19.5" customHeight="1">
      <c r="B18" s="172" t="s">
        <v>43</v>
      </c>
      <c r="C18" s="173"/>
      <c r="D18" s="82">
        <v>32069.39</v>
      </c>
      <c r="E18" s="77"/>
      <c r="F18" s="77"/>
    </row>
    <row r="19" spans="2:6" ht="19.5" customHeight="1">
      <c r="B19" s="203" t="s">
        <v>5</v>
      </c>
      <c r="C19" s="204"/>
      <c r="D19" s="83">
        <v>44594.15</v>
      </c>
      <c r="E19" s="77"/>
      <c r="F19" s="77"/>
    </row>
    <row r="20" spans="2:6" ht="19.5" customHeight="1">
      <c r="B20" s="205" t="s">
        <v>6</v>
      </c>
      <c r="C20" s="206"/>
      <c r="D20" s="72">
        <v>226405.83</v>
      </c>
      <c r="E20" s="77"/>
      <c r="F20" s="77"/>
    </row>
    <row r="21" spans="2:6" ht="19.5" customHeight="1">
      <c r="B21" s="189" t="s">
        <v>3</v>
      </c>
      <c r="C21" s="164"/>
      <c r="D21" s="73">
        <v>45816.67</v>
      </c>
      <c r="E21" s="77"/>
      <c r="F21" s="77"/>
    </row>
    <row r="22" spans="2:6" ht="19.5" customHeight="1">
      <c r="B22" s="161" t="s">
        <v>58</v>
      </c>
      <c r="C22" s="162"/>
      <c r="D22" s="73">
        <v>6904.48</v>
      </c>
      <c r="E22" s="77"/>
      <c r="F22" s="77"/>
    </row>
    <row r="23" spans="2:6" ht="19.5" customHeight="1">
      <c r="B23" s="161" t="s">
        <v>83</v>
      </c>
      <c r="C23" s="162"/>
      <c r="D23" s="73">
        <v>15908.61</v>
      </c>
      <c r="E23" s="77"/>
      <c r="F23" s="77"/>
    </row>
    <row r="24" spans="2:6" ht="19.5" customHeight="1">
      <c r="B24" s="163" t="s">
        <v>25</v>
      </c>
      <c r="C24" s="240"/>
      <c r="D24" s="73">
        <v>28994.94</v>
      </c>
      <c r="E24" s="77"/>
      <c r="F24" s="77"/>
    </row>
    <row r="25" spans="2:6" ht="19.5" customHeight="1">
      <c r="B25" s="174" t="s">
        <v>111</v>
      </c>
      <c r="C25" s="199"/>
      <c r="D25" s="73">
        <v>1051.5999999999999</v>
      </c>
      <c r="E25" s="77"/>
      <c r="F25" s="77"/>
    </row>
    <row r="26" spans="2:6" ht="19.5" customHeight="1">
      <c r="B26" s="163" t="s">
        <v>52</v>
      </c>
      <c r="C26" s="164"/>
      <c r="D26" s="73">
        <v>1573.01</v>
      </c>
      <c r="E26" s="77"/>
      <c r="F26" s="77"/>
    </row>
    <row r="27" spans="2:6" ht="18" customHeight="1">
      <c r="B27" s="172" t="s">
        <v>130</v>
      </c>
      <c r="C27" s="173"/>
      <c r="D27" s="73">
        <v>3700.88</v>
      </c>
      <c r="E27" s="77"/>
      <c r="F27" s="77"/>
    </row>
    <row r="28" spans="2:6" ht="19.5" customHeight="1" thickBot="1">
      <c r="B28" s="185" t="s">
        <v>128</v>
      </c>
      <c r="C28" s="186"/>
      <c r="D28" s="88">
        <v>6000</v>
      </c>
      <c r="E28" s="77"/>
      <c r="F28" s="77"/>
    </row>
    <row r="29" spans="2:6" ht="19.5" customHeight="1" thickBot="1">
      <c r="B29" s="260" t="s">
        <v>85</v>
      </c>
      <c r="C29" s="261"/>
      <c r="D29" s="51">
        <v>921.33</v>
      </c>
      <c r="E29" s="77"/>
      <c r="F29" s="77"/>
    </row>
    <row r="30" spans="2:6" ht="19.5" customHeight="1" thickBot="1">
      <c r="B30" s="260" t="s">
        <v>39</v>
      </c>
      <c r="C30" s="279"/>
      <c r="D30" s="42">
        <v>2748.98</v>
      </c>
      <c r="E30" s="77"/>
      <c r="F30" s="77"/>
    </row>
    <row r="31" spans="2:6" ht="19.5" customHeight="1">
      <c r="B31" s="168" t="s">
        <v>31</v>
      </c>
      <c r="C31" s="169"/>
      <c r="D31" s="40">
        <f>D32+D33+D34+D35+D36+D37+D38+D39+D40+D41</f>
        <v>238855.31000000003</v>
      </c>
      <c r="E31" s="77"/>
      <c r="F31" s="77"/>
    </row>
    <row r="32" spans="2:6" ht="19.5" customHeight="1">
      <c r="B32" s="172" t="s">
        <v>32</v>
      </c>
      <c r="C32" s="173"/>
      <c r="D32" s="73">
        <v>125269.93</v>
      </c>
      <c r="E32" s="77"/>
      <c r="F32" s="77"/>
    </row>
    <row r="33" spans="2:6" ht="19.5" customHeight="1">
      <c r="B33" s="161" t="s">
        <v>10</v>
      </c>
      <c r="C33" s="165"/>
      <c r="D33" s="73">
        <v>25167.66</v>
      </c>
      <c r="E33" s="77"/>
      <c r="F33" s="77"/>
    </row>
    <row r="34" spans="2:6" ht="19.5" customHeight="1">
      <c r="B34" s="161" t="s">
        <v>33</v>
      </c>
      <c r="C34" s="165"/>
      <c r="D34" s="73">
        <v>41763.870000000003</v>
      </c>
      <c r="E34" s="77"/>
      <c r="F34" s="77"/>
    </row>
    <row r="35" spans="2:6" ht="19.5" customHeight="1">
      <c r="B35" s="161" t="s">
        <v>37</v>
      </c>
      <c r="C35" s="165"/>
      <c r="D35" s="73">
        <v>8739.07</v>
      </c>
      <c r="E35" s="77"/>
      <c r="F35" s="77"/>
    </row>
    <row r="36" spans="2:6" ht="19.5" customHeight="1">
      <c r="B36" s="161" t="s">
        <v>1</v>
      </c>
      <c r="C36" s="165"/>
      <c r="D36" s="73">
        <v>8412.16</v>
      </c>
      <c r="E36" s="77"/>
      <c r="F36" s="77"/>
    </row>
    <row r="37" spans="2:6" ht="19.5" customHeight="1">
      <c r="B37" s="189" t="s">
        <v>41</v>
      </c>
      <c r="C37" s="164"/>
      <c r="D37" s="73">
        <v>4162.4399999999996</v>
      </c>
      <c r="E37" s="77"/>
      <c r="F37" s="77"/>
    </row>
    <row r="38" spans="2:6" ht="19.5" customHeight="1">
      <c r="B38" s="189" t="s">
        <v>0</v>
      </c>
      <c r="C38" s="164"/>
      <c r="D38" s="73">
        <v>2295.69</v>
      </c>
      <c r="E38" s="77"/>
      <c r="F38" s="77"/>
    </row>
    <row r="39" spans="2:6" ht="19.5" customHeight="1">
      <c r="B39" s="189" t="s">
        <v>44</v>
      </c>
      <c r="C39" s="164"/>
      <c r="D39" s="73">
        <v>1314.98</v>
      </c>
      <c r="E39" s="77"/>
      <c r="F39" s="77"/>
    </row>
    <row r="40" spans="2:6" ht="19.5" customHeight="1">
      <c r="B40" s="189" t="s">
        <v>16</v>
      </c>
      <c r="C40" s="164"/>
      <c r="D40" s="73">
        <v>2015.01</v>
      </c>
      <c r="E40" s="77"/>
      <c r="F40" s="77"/>
    </row>
    <row r="41" spans="2:6" ht="19.5" customHeight="1" thickBot="1">
      <c r="B41" s="196" t="s">
        <v>120</v>
      </c>
      <c r="C41" s="197"/>
      <c r="D41" s="88">
        <v>19714.5</v>
      </c>
      <c r="E41" s="77"/>
      <c r="F41" s="77"/>
    </row>
    <row r="42" spans="2:6" ht="19.5" customHeight="1" thickBot="1">
      <c r="C42" s="65" t="s">
        <v>34</v>
      </c>
      <c r="D42" s="135">
        <f>D9+D16+D17+D29+D30+D31</f>
        <v>1013643.7299999999</v>
      </c>
      <c r="E42" s="77"/>
      <c r="F42" s="78"/>
    </row>
    <row r="43" spans="2:6" ht="15.75" customHeight="1">
      <c r="B43" s="224"/>
      <c r="C43" s="224"/>
      <c r="D43" s="33"/>
    </row>
    <row r="44" spans="2:6" ht="18" customHeight="1">
      <c r="B44" s="224"/>
      <c r="C44" s="224"/>
      <c r="D44" s="33"/>
    </row>
    <row r="45" spans="2:6" ht="21" customHeight="1">
      <c r="B45" s="2"/>
      <c r="C45" s="2"/>
      <c r="D45" s="2"/>
    </row>
  </sheetData>
  <mergeCells count="43">
    <mergeCell ref="B43:C43"/>
    <mergeCell ref="B44:C44"/>
    <mergeCell ref="B26:C26"/>
    <mergeCell ref="B41:C41"/>
    <mergeCell ref="B24:C24"/>
    <mergeCell ref="B40:C40"/>
    <mergeCell ref="B34:C34"/>
    <mergeCell ref="B35:C35"/>
    <mergeCell ref="B36:C36"/>
    <mergeCell ref="B37:C37"/>
    <mergeCell ref="B38:C38"/>
    <mergeCell ref="B39:C39"/>
    <mergeCell ref="B27:C27"/>
    <mergeCell ref="B30:C30"/>
    <mergeCell ref="B31:C31"/>
    <mergeCell ref="B32:C32"/>
    <mergeCell ref="B19:C19"/>
    <mergeCell ref="B1:D1"/>
    <mergeCell ref="B8:C8"/>
    <mergeCell ref="B9:C9"/>
    <mergeCell ref="B10:C10"/>
    <mergeCell ref="B11:C11"/>
    <mergeCell ref="B2:C2"/>
    <mergeCell ref="B4:C4"/>
    <mergeCell ref="B5:C5"/>
    <mergeCell ref="B6:C6"/>
    <mergeCell ref="B3:C3"/>
    <mergeCell ref="B33:C33"/>
    <mergeCell ref="B7:C7"/>
    <mergeCell ref="B16:C16"/>
    <mergeCell ref="B23:C23"/>
    <mergeCell ref="B25:C25"/>
    <mergeCell ref="B14:C14"/>
    <mergeCell ref="B15:C15"/>
    <mergeCell ref="B28:C28"/>
    <mergeCell ref="B13:C13"/>
    <mergeCell ref="B29:C29"/>
    <mergeCell ref="B12:C12"/>
    <mergeCell ref="B20:C20"/>
    <mergeCell ref="B21:C21"/>
    <mergeCell ref="B22:C22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5"/>
  <sheetViews>
    <sheetView topLeftCell="A34" workbookViewId="0">
      <selection activeCell="D44" sqref="D44"/>
    </sheetView>
  </sheetViews>
  <sheetFormatPr defaultRowHeight="15"/>
  <cols>
    <col min="1" max="1" width="5.140625" customWidth="1"/>
    <col min="3" max="3" width="58.28515625" customWidth="1"/>
    <col min="4" max="4" width="17.140625" customWidth="1"/>
    <col min="6" max="6" width="15.5703125" customWidth="1"/>
  </cols>
  <sheetData>
    <row r="1" spans="2:6" ht="42" customHeight="1" thickBot="1">
      <c r="B1" s="226" t="s">
        <v>91</v>
      </c>
      <c r="C1" s="227"/>
      <c r="D1" s="228"/>
    </row>
    <row r="2" spans="2:6" ht="19.5" customHeight="1" thickBot="1">
      <c r="B2" s="267" t="s">
        <v>98</v>
      </c>
      <c r="C2" s="268"/>
      <c r="D2" s="105" t="s">
        <v>29</v>
      </c>
    </row>
    <row r="3" spans="2:6" ht="19.5" customHeight="1">
      <c r="B3" s="238" t="s">
        <v>80</v>
      </c>
      <c r="C3" s="239"/>
      <c r="D3" s="110">
        <v>43500</v>
      </c>
    </row>
    <row r="4" spans="2:6" ht="19.5" customHeight="1">
      <c r="B4" s="233" t="s">
        <v>104</v>
      </c>
      <c r="C4" s="234"/>
      <c r="D4" s="114">
        <v>482360.36</v>
      </c>
    </row>
    <row r="5" spans="2:6" ht="19.5" customHeight="1">
      <c r="B5" s="233" t="s">
        <v>35</v>
      </c>
      <c r="C5" s="234"/>
      <c r="D5" s="114">
        <v>483194.74</v>
      </c>
    </row>
    <row r="6" spans="2:6" ht="19.5" customHeight="1" thickBot="1">
      <c r="B6" s="235" t="s">
        <v>90</v>
      </c>
      <c r="C6" s="236"/>
      <c r="D6" s="115">
        <f>D3+D4-D5</f>
        <v>42665.619999999995</v>
      </c>
    </row>
    <row r="7" spans="2:6" ht="19.5" customHeight="1" thickBot="1">
      <c r="B7" s="237" t="s">
        <v>100</v>
      </c>
      <c r="C7" s="237"/>
      <c r="D7" s="125">
        <f>D5</f>
        <v>483194.74</v>
      </c>
    </row>
    <row r="8" spans="2:6" ht="19.5" customHeight="1" thickBot="1">
      <c r="B8" s="242" t="s">
        <v>99</v>
      </c>
      <c r="C8" s="243"/>
      <c r="D8" s="60" t="s">
        <v>29</v>
      </c>
    </row>
    <row r="9" spans="2:6" ht="19.5" customHeight="1">
      <c r="B9" s="192" t="s">
        <v>11</v>
      </c>
      <c r="C9" s="193"/>
      <c r="D9" s="40">
        <f>D10+D11+D12+D13+D14+D15</f>
        <v>160613.93999999997</v>
      </c>
      <c r="E9" s="77"/>
      <c r="F9" s="78"/>
    </row>
    <row r="10" spans="2:6" ht="19.5" customHeight="1">
      <c r="B10" s="189" t="s">
        <v>2</v>
      </c>
      <c r="C10" s="164"/>
      <c r="D10" s="73">
        <v>125763</v>
      </c>
      <c r="E10" s="77"/>
      <c r="F10" s="78"/>
    </row>
    <row r="11" spans="2:6" ht="19.5" customHeight="1">
      <c r="B11" s="161" t="s">
        <v>3</v>
      </c>
      <c r="C11" s="165"/>
      <c r="D11" s="73">
        <v>25404.11</v>
      </c>
      <c r="E11" s="77"/>
      <c r="F11" s="77"/>
    </row>
    <row r="12" spans="2:6" ht="19.5" customHeight="1">
      <c r="B12" s="161" t="s">
        <v>12</v>
      </c>
      <c r="C12" s="162"/>
      <c r="D12" s="73">
        <v>2643.16</v>
      </c>
      <c r="E12" s="77"/>
      <c r="F12" s="77"/>
    </row>
    <row r="13" spans="2:6" ht="19.5" customHeight="1">
      <c r="B13" s="161" t="s">
        <v>124</v>
      </c>
      <c r="C13" s="162"/>
      <c r="D13" s="73">
        <v>1062.55</v>
      </c>
      <c r="E13" s="77"/>
      <c r="F13" s="77"/>
    </row>
    <row r="14" spans="2:6" ht="19.5" customHeight="1">
      <c r="B14" s="161" t="s">
        <v>119</v>
      </c>
      <c r="C14" s="162"/>
      <c r="D14" s="73">
        <v>2166.12</v>
      </c>
      <c r="E14" s="77"/>
      <c r="F14" s="77"/>
    </row>
    <row r="15" spans="2:6" ht="19.5" customHeight="1" thickBot="1">
      <c r="B15" s="185" t="s">
        <v>82</v>
      </c>
      <c r="C15" s="186"/>
      <c r="D15" s="88">
        <v>3575</v>
      </c>
      <c r="E15" s="77"/>
      <c r="F15" s="77"/>
    </row>
    <row r="16" spans="2:6" ht="19.5" customHeight="1" thickBot="1">
      <c r="B16" s="166" t="s">
        <v>4</v>
      </c>
      <c r="C16" s="167"/>
      <c r="D16" s="46">
        <v>39453.86</v>
      </c>
      <c r="E16" s="77"/>
      <c r="F16" s="77"/>
    </row>
    <row r="17" spans="2:6" ht="19.5" customHeight="1">
      <c r="B17" s="168" t="s">
        <v>17</v>
      </c>
      <c r="C17" s="169"/>
      <c r="D17" s="56">
        <f>D18+D19+D20+D21+D22+D23+D24+D25+D26+D27+D28</f>
        <v>285357.73</v>
      </c>
      <c r="E17" s="77"/>
      <c r="F17" s="77"/>
    </row>
    <row r="18" spans="2:6" ht="19.5" customHeight="1">
      <c r="B18" s="172" t="s">
        <v>19</v>
      </c>
      <c r="C18" s="173"/>
      <c r="D18" s="79">
        <v>19017.599999999999</v>
      </c>
      <c r="E18" s="77"/>
      <c r="F18" s="77"/>
    </row>
    <row r="19" spans="2:6" ht="19.5" customHeight="1">
      <c r="B19" s="203" t="s">
        <v>5</v>
      </c>
      <c r="C19" s="204"/>
      <c r="D19" s="80">
        <v>5309.45</v>
      </c>
      <c r="E19" s="77"/>
      <c r="F19" s="77"/>
    </row>
    <row r="20" spans="2:6" ht="19.5" customHeight="1">
      <c r="B20" s="205" t="s">
        <v>6</v>
      </c>
      <c r="C20" s="206"/>
      <c r="D20" s="43">
        <v>127157.29</v>
      </c>
      <c r="E20" s="77"/>
      <c r="F20" s="77"/>
    </row>
    <row r="21" spans="2:6" ht="19.5" customHeight="1">
      <c r="B21" s="189" t="s">
        <v>3</v>
      </c>
      <c r="C21" s="164"/>
      <c r="D21" s="41">
        <v>25732.21</v>
      </c>
      <c r="E21" s="77"/>
      <c r="F21" s="77"/>
    </row>
    <row r="22" spans="2:6" ht="19.5" customHeight="1">
      <c r="B22" s="161" t="s">
        <v>51</v>
      </c>
      <c r="C22" s="162"/>
      <c r="D22" s="41">
        <v>3879.22</v>
      </c>
      <c r="E22" s="77"/>
      <c r="F22" s="77"/>
    </row>
    <row r="23" spans="2:6" ht="19.5" customHeight="1">
      <c r="B23" s="163" t="s">
        <v>25</v>
      </c>
      <c r="C23" s="240"/>
      <c r="D23" s="41">
        <v>16290.56</v>
      </c>
      <c r="E23" s="77"/>
      <c r="F23" s="77"/>
    </row>
    <row r="24" spans="2:6" ht="19.5" customHeight="1">
      <c r="B24" s="163" t="s">
        <v>52</v>
      </c>
      <c r="C24" s="164"/>
      <c r="D24" s="41">
        <v>883.78</v>
      </c>
      <c r="E24" s="77"/>
      <c r="F24" s="77"/>
    </row>
    <row r="25" spans="2:6" ht="19.5" customHeight="1">
      <c r="B25" s="161" t="s">
        <v>83</v>
      </c>
      <c r="C25" s="162"/>
      <c r="D25" s="41">
        <v>13466.36</v>
      </c>
      <c r="E25" s="77"/>
      <c r="F25" s="77"/>
    </row>
    <row r="26" spans="2:6" ht="19.5" customHeight="1">
      <c r="B26" s="161" t="s">
        <v>123</v>
      </c>
      <c r="C26" s="162"/>
      <c r="D26" s="41">
        <v>56000</v>
      </c>
      <c r="E26" s="77"/>
      <c r="F26" s="77"/>
    </row>
    <row r="27" spans="2:6" ht="19.5" customHeight="1">
      <c r="B27" s="161" t="s">
        <v>110</v>
      </c>
      <c r="C27" s="162"/>
      <c r="D27" s="41">
        <v>16192</v>
      </c>
      <c r="E27" s="77"/>
      <c r="F27" s="77"/>
    </row>
    <row r="28" spans="2:6" ht="19.5" customHeight="1" thickBot="1">
      <c r="B28" s="170" t="s">
        <v>133</v>
      </c>
      <c r="C28" s="171"/>
      <c r="D28" s="41">
        <v>1429.26</v>
      </c>
      <c r="E28" s="77"/>
      <c r="F28" s="77"/>
    </row>
    <row r="29" spans="2:6" ht="19.5" customHeight="1" thickBot="1">
      <c r="B29" s="190" t="s">
        <v>85</v>
      </c>
      <c r="C29" s="198"/>
      <c r="D29" s="42">
        <v>517.64</v>
      </c>
      <c r="E29" s="77"/>
      <c r="F29" s="77"/>
    </row>
    <row r="30" spans="2:6" ht="19.5" customHeight="1" thickBot="1">
      <c r="B30" s="190" t="s">
        <v>39</v>
      </c>
      <c r="C30" s="191"/>
      <c r="D30" s="42">
        <v>1544.49</v>
      </c>
      <c r="E30" s="77"/>
      <c r="F30" s="77"/>
    </row>
    <row r="31" spans="2:6" ht="19.5" customHeight="1">
      <c r="B31" s="168" t="s">
        <v>31</v>
      </c>
      <c r="C31" s="169"/>
      <c r="D31" s="40">
        <f>D32+D33+D34+D35+D36+D37+D38+D39+D40+D41</f>
        <v>134273.03</v>
      </c>
      <c r="E31" s="77"/>
      <c r="F31" s="77"/>
    </row>
    <row r="32" spans="2:6" ht="19.5" customHeight="1">
      <c r="B32" s="172" t="s">
        <v>32</v>
      </c>
      <c r="C32" s="173"/>
      <c r="D32" s="73">
        <v>70381.84</v>
      </c>
      <c r="E32" s="77"/>
      <c r="F32" s="77"/>
    </row>
    <row r="33" spans="2:6" ht="19.5" customHeight="1">
      <c r="B33" s="161" t="s">
        <v>10</v>
      </c>
      <c r="C33" s="165"/>
      <c r="D33" s="73">
        <v>14140.23</v>
      </c>
      <c r="E33" s="77"/>
      <c r="F33" s="77"/>
    </row>
    <row r="34" spans="2:6" ht="19.5" customHeight="1">
      <c r="B34" s="161" t="s">
        <v>33</v>
      </c>
      <c r="C34" s="165"/>
      <c r="D34" s="73">
        <v>23464.67</v>
      </c>
      <c r="E34" s="77"/>
      <c r="F34" s="77"/>
    </row>
    <row r="35" spans="2:6" ht="19.5" customHeight="1">
      <c r="B35" s="161" t="s">
        <v>37</v>
      </c>
      <c r="C35" s="165"/>
      <c r="D35" s="73">
        <v>4909.97</v>
      </c>
      <c r="E35" s="77"/>
      <c r="F35" s="77"/>
    </row>
    <row r="36" spans="2:6" ht="19.5" customHeight="1">
      <c r="B36" s="161" t="s">
        <v>1</v>
      </c>
      <c r="C36" s="165"/>
      <c r="D36" s="73">
        <v>4726.3</v>
      </c>
      <c r="E36" s="77"/>
      <c r="F36" s="77"/>
    </row>
    <row r="37" spans="2:6" ht="19.5" customHeight="1">
      <c r="B37" s="189" t="s">
        <v>41</v>
      </c>
      <c r="C37" s="164"/>
      <c r="D37" s="73">
        <v>2338.63</v>
      </c>
      <c r="E37" s="77"/>
      <c r="F37" s="77"/>
    </row>
    <row r="38" spans="2:6" ht="19.5" customHeight="1">
      <c r="B38" s="189" t="s">
        <v>0</v>
      </c>
      <c r="C38" s="164"/>
      <c r="D38" s="73">
        <v>1364.04</v>
      </c>
      <c r="E38" s="77"/>
      <c r="F38" s="77"/>
    </row>
    <row r="39" spans="2:6" ht="19.5" customHeight="1">
      <c r="B39" s="189" t="s">
        <v>15</v>
      </c>
      <c r="C39" s="164"/>
      <c r="D39" s="73">
        <v>738.81</v>
      </c>
      <c r="E39" s="77"/>
      <c r="F39" s="77"/>
    </row>
    <row r="40" spans="2:6" ht="19.5" customHeight="1">
      <c r="B40" s="189" t="s">
        <v>16</v>
      </c>
      <c r="C40" s="164"/>
      <c r="D40" s="73">
        <v>1132.1199999999999</v>
      </c>
      <c r="E40" s="77"/>
      <c r="F40" s="77"/>
    </row>
    <row r="41" spans="2:6" ht="19.5" customHeight="1" thickBot="1">
      <c r="B41" s="196" t="s">
        <v>120</v>
      </c>
      <c r="C41" s="197"/>
      <c r="D41" s="88">
        <v>11076.42</v>
      </c>
      <c r="E41" s="77"/>
      <c r="F41" s="77"/>
    </row>
    <row r="42" spans="2:6" ht="19.5" customHeight="1" thickBot="1">
      <c r="C42" s="65" t="s">
        <v>34</v>
      </c>
      <c r="D42" s="128">
        <f>D9+D16+D17+D29+D30+D31</f>
        <v>621760.68999999994</v>
      </c>
      <c r="E42" s="77"/>
      <c r="F42" s="78"/>
    </row>
    <row r="43" spans="2:6" ht="2.25" customHeight="1">
      <c r="B43" s="224"/>
      <c r="C43" s="224"/>
      <c r="D43" s="33"/>
      <c r="E43" s="2"/>
    </row>
    <row r="44" spans="2:6">
      <c r="B44" s="224"/>
      <c r="C44" s="224"/>
      <c r="D44" s="33"/>
      <c r="E44" s="2"/>
    </row>
    <row r="45" spans="2:6">
      <c r="B45" s="2"/>
      <c r="C45" s="2"/>
      <c r="D45" s="2"/>
      <c r="E45" s="2"/>
    </row>
  </sheetData>
  <mergeCells count="43">
    <mergeCell ref="B14:C14"/>
    <mergeCell ref="B16:C16"/>
    <mergeCell ref="B17:C17"/>
    <mergeCell ref="B18:C18"/>
    <mergeCell ref="B13:C13"/>
    <mergeCell ref="B1:D1"/>
    <mergeCell ref="B8:C8"/>
    <mergeCell ref="B9:C9"/>
    <mergeCell ref="B10:C10"/>
    <mergeCell ref="B11:C11"/>
    <mergeCell ref="B2:C2"/>
    <mergeCell ref="B4:C4"/>
    <mergeCell ref="B5:C5"/>
    <mergeCell ref="B6:C6"/>
    <mergeCell ref="B7:C7"/>
    <mergeCell ref="B3:C3"/>
    <mergeCell ref="B43:C43"/>
    <mergeCell ref="B44:C44"/>
    <mergeCell ref="B12:C12"/>
    <mergeCell ref="B35:C35"/>
    <mergeCell ref="B36:C36"/>
    <mergeCell ref="B22:C22"/>
    <mergeCell ref="B41:C41"/>
    <mergeCell ref="B31:C31"/>
    <mergeCell ref="B32:C32"/>
    <mergeCell ref="B33:C33"/>
    <mergeCell ref="B34:C34"/>
    <mergeCell ref="B37:C37"/>
    <mergeCell ref="B38:C38"/>
    <mergeCell ref="B39:C39"/>
    <mergeCell ref="B40:C40"/>
    <mergeCell ref="B15:C15"/>
    <mergeCell ref="B19:C19"/>
    <mergeCell ref="B20:C20"/>
    <mergeCell ref="B29:C29"/>
    <mergeCell ref="B30:C30"/>
    <mergeCell ref="B23:C23"/>
    <mergeCell ref="B21:C21"/>
    <mergeCell ref="B25:C25"/>
    <mergeCell ref="B24:C24"/>
    <mergeCell ref="B28:C28"/>
    <mergeCell ref="B27:C27"/>
    <mergeCell ref="B26:C26"/>
  </mergeCells>
  <pageMargins left="0.11811023622047245" right="0.11811023622047245" top="0.15748031496062992" bottom="0.15748031496062992" header="0" footer="0"/>
  <pageSetup paperSize="9" scale="9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5"/>
  <sheetViews>
    <sheetView topLeftCell="A22" workbookViewId="0">
      <selection activeCell="D45" sqref="D45"/>
    </sheetView>
  </sheetViews>
  <sheetFormatPr defaultRowHeight="15"/>
  <cols>
    <col min="1" max="1" width="4.85546875" customWidth="1"/>
    <col min="3" max="3" width="57.85546875" customWidth="1"/>
    <col min="4" max="4" width="17.85546875" customWidth="1"/>
    <col min="6" max="6" width="12.140625" customWidth="1"/>
  </cols>
  <sheetData>
    <row r="1" spans="2:6" ht="33.75" customHeight="1" thickBot="1">
      <c r="B1" s="226" t="s">
        <v>92</v>
      </c>
      <c r="C1" s="227"/>
      <c r="D1" s="228"/>
    </row>
    <row r="2" spans="2:6" ht="19.5" customHeight="1" thickBot="1">
      <c r="B2" s="267" t="s">
        <v>98</v>
      </c>
      <c r="C2" s="268"/>
      <c r="D2" s="105" t="s">
        <v>29</v>
      </c>
    </row>
    <row r="3" spans="2:6" ht="19.5" customHeight="1">
      <c r="B3" s="238" t="s">
        <v>80</v>
      </c>
      <c r="C3" s="239"/>
      <c r="D3" s="110">
        <v>120226.79</v>
      </c>
    </row>
    <row r="4" spans="2:6" ht="19.5" customHeight="1">
      <c r="B4" s="233" t="s">
        <v>104</v>
      </c>
      <c r="C4" s="234"/>
      <c r="D4" s="114">
        <v>929999.79</v>
      </c>
    </row>
    <row r="5" spans="2:6" ht="19.5" customHeight="1">
      <c r="B5" s="233" t="s">
        <v>35</v>
      </c>
      <c r="C5" s="234"/>
      <c r="D5" s="114">
        <v>919701.28</v>
      </c>
    </row>
    <row r="6" spans="2:6" ht="19.5" customHeight="1" thickBot="1">
      <c r="B6" s="235" t="s">
        <v>90</v>
      </c>
      <c r="C6" s="236"/>
      <c r="D6" s="115">
        <f>D3+D4-D5</f>
        <v>130525.30000000005</v>
      </c>
    </row>
    <row r="7" spans="2:6" ht="19.5" customHeight="1" thickBot="1">
      <c r="B7" s="237" t="s">
        <v>100</v>
      </c>
      <c r="C7" s="237"/>
      <c r="D7" s="125">
        <f>D5</f>
        <v>919701.28</v>
      </c>
    </row>
    <row r="8" spans="2:6" ht="19.5" customHeight="1" thickBot="1">
      <c r="B8" s="242" t="s">
        <v>99</v>
      </c>
      <c r="C8" s="243"/>
      <c r="D8" s="60" t="s">
        <v>29</v>
      </c>
    </row>
    <row r="9" spans="2:6" ht="19.5" customHeight="1">
      <c r="B9" s="192" t="s">
        <v>11</v>
      </c>
      <c r="C9" s="193"/>
      <c r="D9" s="56">
        <f>D10+D11+D12+D13</f>
        <v>288580.89</v>
      </c>
      <c r="E9" s="77"/>
      <c r="F9" s="77"/>
    </row>
    <row r="10" spans="2:6" ht="19.5" customHeight="1">
      <c r="B10" s="189" t="s">
        <v>2</v>
      </c>
      <c r="C10" s="164"/>
      <c r="D10" s="41">
        <v>228334</v>
      </c>
      <c r="E10" s="77"/>
      <c r="F10" s="77"/>
    </row>
    <row r="11" spans="2:6" ht="19.5" customHeight="1">
      <c r="B11" s="161" t="s">
        <v>3</v>
      </c>
      <c r="C11" s="165"/>
      <c r="D11" s="41">
        <v>46123.46</v>
      </c>
      <c r="E11" s="77"/>
      <c r="F11" s="78"/>
    </row>
    <row r="12" spans="2:6" ht="19.5" customHeight="1">
      <c r="B12" s="163" t="s">
        <v>82</v>
      </c>
      <c r="C12" s="241"/>
      <c r="D12" s="41">
        <v>7925</v>
      </c>
      <c r="E12" s="77"/>
      <c r="F12" s="78"/>
    </row>
    <row r="13" spans="2:6" ht="19.5" customHeight="1" thickBot="1">
      <c r="B13" s="161" t="s">
        <v>12</v>
      </c>
      <c r="C13" s="162"/>
      <c r="D13" s="41">
        <v>6198.43</v>
      </c>
      <c r="E13" s="77"/>
      <c r="F13" s="77"/>
    </row>
    <row r="14" spans="2:6" ht="19.5" customHeight="1" thickBot="1">
      <c r="B14" s="207" t="s">
        <v>4</v>
      </c>
      <c r="C14" s="208"/>
      <c r="D14" s="46">
        <v>62979.9</v>
      </c>
      <c r="E14" s="77"/>
      <c r="F14" s="77"/>
    </row>
    <row r="15" spans="2:6" ht="19.5" customHeight="1">
      <c r="B15" s="168" t="s">
        <v>17</v>
      </c>
      <c r="C15" s="169"/>
      <c r="D15" s="40">
        <f>D16+D17+D18+D19+D20+D21+D22+D23+D24+D25+D26+D27+D28+D29</f>
        <v>575552.35000000009</v>
      </c>
      <c r="E15" s="77"/>
      <c r="F15" s="77"/>
    </row>
    <row r="16" spans="2:6" ht="19.5" customHeight="1">
      <c r="B16" s="172" t="s">
        <v>19</v>
      </c>
      <c r="C16" s="173"/>
      <c r="D16" s="82">
        <v>35951.5</v>
      </c>
      <c r="E16" s="77"/>
      <c r="F16" s="77"/>
    </row>
    <row r="17" spans="2:6" ht="19.5" customHeight="1">
      <c r="B17" s="203" t="s">
        <v>5</v>
      </c>
      <c r="C17" s="204"/>
      <c r="D17" s="83">
        <v>10561.28</v>
      </c>
      <c r="E17" s="77"/>
      <c r="F17" s="77"/>
    </row>
    <row r="18" spans="2:6" ht="19.5" customHeight="1">
      <c r="B18" s="205" t="s">
        <v>6</v>
      </c>
      <c r="C18" s="206"/>
      <c r="D18" s="72">
        <v>248922.86</v>
      </c>
      <c r="E18" s="77"/>
      <c r="F18" s="77"/>
    </row>
    <row r="19" spans="2:6" ht="19.5" customHeight="1">
      <c r="B19" s="189" t="s">
        <v>3</v>
      </c>
      <c r="C19" s="164"/>
      <c r="D19" s="73">
        <v>50373.33</v>
      </c>
      <c r="E19" s="77"/>
      <c r="F19" s="77"/>
    </row>
    <row r="20" spans="2:6" ht="19.5" customHeight="1">
      <c r="B20" s="161" t="s">
        <v>51</v>
      </c>
      <c r="C20" s="162"/>
      <c r="D20" s="73">
        <v>7479.21</v>
      </c>
      <c r="E20" s="77"/>
      <c r="F20" s="77"/>
    </row>
    <row r="21" spans="2:6" ht="19.5" customHeight="1">
      <c r="B21" s="161" t="s">
        <v>83</v>
      </c>
      <c r="C21" s="162"/>
      <c r="D21" s="73">
        <v>43793.09</v>
      </c>
      <c r="E21" s="77"/>
      <c r="F21" s="77"/>
    </row>
    <row r="22" spans="2:6" ht="19.5" customHeight="1">
      <c r="B22" s="163" t="s">
        <v>25</v>
      </c>
      <c r="C22" s="240"/>
      <c r="D22" s="73">
        <v>31408.5</v>
      </c>
      <c r="E22" s="77"/>
      <c r="F22" s="77"/>
    </row>
    <row r="23" spans="2:6" ht="19.5" customHeight="1">
      <c r="B23" s="163" t="s">
        <v>52</v>
      </c>
      <c r="C23" s="164"/>
      <c r="D23" s="73">
        <v>1703.95</v>
      </c>
      <c r="E23" s="77"/>
      <c r="F23" s="77"/>
    </row>
    <row r="24" spans="2:6" ht="19.5" customHeight="1">
      <c r="B24" s="161" t="s">
        <v>136</v>
      </c>
      <c r="C24" s="162"/>
      <c r="D24" s="73">
        <v>2965.63</v>
      </c>
      <c r="E24" s="77"/>
      <c r="F24" s="77"/>
    </row>
    <row r="25" spans="2:6" ht="19.5" customHeight="1">
      <c r="B25" s="161" t="s">
        <v>149</v>
      </c>
      <c r="C25" s="162"/>
      <c r="D25" s="73">
        <v>11040</v>
      </c>
      <c r="E25" s="77"/>
      <c r="F25" s="77"/>
    </row>
    <row r="26" spans="2:6" ht="19.5" customHeight="1">
      <c r="B26" s="161" t="s">
        <v>134</v>
      </c>
      <c r="C26" s="162"/>
      <c r="D26" s="73">
        <v>34220</v>
      </c>
      <c r="E26" s="77"/>
      <c r="F26" s="77"/>
    </row>
    <row r="27" spans="2:6" ht="19.5" customHeight="1">
      <c r="B27" s="161" t="s">
        <v>135</v>
      </c>
      <c r="C27" s="162"/>
      <c r="D27" s="73">
        <v>7400</v>
      </c>
      <c r="E27" s="77"/>
      <c r="F27" s="77"/>
    </row>
    <row r="28" spans="2:6" ht="19.5" customHeight="1">
      <c r="B28" s="161" t="s">
        <v>137</v>
      </c>
      <c r="C28" s="162"/>
      <c r="D28" s="73">
        <v>3333</v>
      </c>
      <c r="E28" s="77"/>
      <c r="F28" s="77"/>
    </row>
    <row r="29" spans="2:6" ht="19.5" customHeight="1" thickBot="1">
      <c r="B29" s="185" t="s">
        <v>123</v>
      </c>
      <c r="C29" s="186"/>
      <c r="D29" s="88">
        <v>86400</v>
      </c>
      <c r="E29" s="77"/>
      <c r="F29" s="77"/>
    </row>
    <row r="30" spans="2:6" ht="19.5" customHeight="1" thickBot="1">
      <c r="B30" s="190" t="s">
        <v>85</v>
      </c>
      <c r="C30" s="198"/>
      <c r="D30" s="42">
        <v>998.02</v>
      </c>
      <c r="E30" s="77"/>
      <c r="F30" s="77"/>
    </row>
    <row r="31" spans="2:6" ht="19.5" customHeight="1" thickBot="1">
      <c r="B31" s="190" t="s">
        <v>39</v>
      </c>
      <c r="C31" s="191"/>
      <c r="D31" s="51">
        <v>2977.81</v>
      </c>
      <c r="E31" s="77"/>
      <c r="F31" s="77"/>
    </row>
    <row r="32" spans="2:6" ht="19.5" customHeight="1">
      <c r="B32" s="168" t="s">
        <v>31</v>
      </c>
      <c r="C32" s="169"/>
      <c r="D32" s="40">
        <f>D33+D34+D35+D36+D37+D38+D39+D40+D41+D42</f>
        <v>259930.83999999997</v>
      </c>
      <c r="E32" s="77"/>
      <c r="F32" s="77"/>
    </row>
    <row r="33" spans="2:6" ht="19.5" customHeight="1">
      <c r="B33" s="172" t="s">
        <v>32</v>
      </c>
      <c r="C33" s="173"/>
      <c r="D33" s="73">
        <v>135697.5</v>
      </c>
      <c r="E33" s="77"/>
      <c r="F33" s="77"/>
    </row>
    <row r="34" spans="2:6" ht="19.5" customHeight="1">
      <c r="B34" s="161" t="s">
        <v>10</v>
      </c>
      <c r="C34" s="165"/>
      <c r="D34" s="73">
        <v>27262.639999999999</v>
      </c>
      <c r="E34" s="77"/>
      <c r="F34" s="77"/>
    </row>
    <row r="35" spans="2:6" ht="19.5" customHeight="1">
      <c r="B35" s="161" t="s">
        <v>42</v>
      </c>
      <c r="C35" s="165"/>
      <c r="D35" s="73">
        <v>45240.33</v>
      </c>
      <c r="E35" s="77"/>
      <c r="F35" s="77"/>
    </row>
    <row r="36" spans="2:6" ht="19.5" customHeight="1">
      <c r="B36" s="161" t="s">
        <v>37</v>
      </c>
      <c r="C36" s="165"/>
      <c r="D36" s="73">
        <v>9466.52</v>
      </c>
      <c r="E36" s="77"/>
      <c r="F36" s="77"/>
    </row>
    <row r="37" spans="2:6" ht="19.5" customHeight="1">
      <c r="B37" s="161" t="s">
        <v>1</v>
      </c>
      <c r="C37" s="165"/>
      <c r="D37" s="73">
        <v>9516.4</v>
      </c>
      <c r="E37" s="77"/>
      <c r="F37" s="77"/>
    </row>
    <row r="38" spans="2:6" ht="19.5" customHeight="1">
      <c r="B38" s="189" t="s">
        <v>41</v>
      </c>
      <c r="C38" s="164"/>
      <c r="D38" s="73">
        <v>4508.93</v>
      </c>
      <c r="E38" s="77"/>
      <c r="F38" s="77"/>
    </row>
    <row r="39" spans="2:6" ht="19.5" customHeight="1">
      <c r="B39" s="189" t="s">
        <v>0</v>
      </c>
      <c r="C39" s="164"/>
      <c r="D39" s="73">
        <v>3275.8</v>
      </c>
      <c r="E39" s="77"/>
      <c r="F39" s="77"/>
    </row>
    <row r="40" spans="2:6" ht="19.5" customHeight="1">
      <c r="B40" s="189" t="s">
        <v>15</v>
      </c>
      <c r="C40" s="164"/>
      <c r="D40" s="73">
        <v>1424.43</v>
      </c>
      <c r="E40" s="77"/>
      <c r="F40" s="77"/>
    </row>
    <row r="41" spans="2:6" ht="19.5" customHeight="1">
      <c r="B41" s="189" t="s">
        <v>16</v>
      </c>
      <c r="C41" s="164"/>
      <c r="D41" s="73">
        <v>2182.7399999999998</v>
      </c>
      <c r="E41" s="77"/>
      <c r="F41" s="77"/>
    </row>
    <row r="42" spans="2:6" ht="19.5" customHeight="1" thickBot="1">
      <c r="B42" s="196" t="s">
        <v>120</v>
      </c>
      <c r="C42" s="197"/>
      <c r="D42" s="88">
        <v>21355.55</v>
      </c>
      <c r="E42" s="77"/>
      <c r="F42" s="77"/>
    </row>
    <row r="43" spans="2:6" ht="19.5" customHeight="1" thickBot="1">
      <c r="C43" s="65" t="s">
        <v>34</v>
      </c>
      <c r="D43" s="128">
        <f>D9+D14+D15+D30+D31+D32</f>
        <v>1191019.81</v>
      </c>
      <c r="E43" s="77"/>
      <c r="F43" s="78"/>
    </row>
    <row r="44" spans="2:6">
      <c r="B44" s="35"/>
      <c r="C44" s="35"/>
      <c r="D44" s="33"/>
    </row>
    <row r="45" spans="2:6">
      <c r="B45" s="35"/>
      <c r="C45" s="35"/>
      <c r="D45" s="33"/>
    </row>
  </sheetData>
  <mergeCells count="42">
    <mergeCell ref="B13:C13"/>
    <mergeCell ref="B1:D1"/>
    <mergeCell ref="B8:C8"/>
    <mergeCell ref="B9:C9"/>
    <mergeCell ref="B10:C10"/>
    <mergeCell ref="B11:C11"/>
    <mergeCell ref="B2:C2"/>
    <mergeCell ref="B4:C4"/>
    <mergeCell ref="B5:C5"/>
    <mergeCell ref="B6:C6"/>
    <mergeCell ref="B7:C7"/>
    <mergeCell ref="B12:C12"/>
    <mergeCell ref="B3:C3"/>
    <mergeCell ref="B39:C39"/>
    <mergeCell ref="B31:C31"/>
    <mergeCell ref="B40:C40"/>
    <mergeCell ref="B41:C41"/>
    <mergeCell ref="B42:C42"/>
    <mergeCell ref="B32:C32"/>
    <mergeCell ref="B33:C33"/>
    <mergeCell ref="B34:C34"/>
    <mergeCell ref="B35:C35"/>
    <mergeCell ref="B36:C36"/>
    <mergeCell ref="B37:C37"/>
    <mergeCell ref="B38:C38"/>
    <mergeCell ref="B26:C26"/>
    <mergeCell ref="B27:C27"/>
    <mergeCell ref="B28:C28"/>
    <mergeCell ref="B29:C29"/>
    <mergeCell ref="B30:C30"/>
    <mergeCell ref="B25:C25"/>
    <mergeCell ref="B24:C24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1:C21"/>
  </mergeCells>
  <pageMargins left="0.11811023622047245" right="0.11811023622047245" top="0.15748031496062992" bottom="0.15748031496062992" header="0" footer="0"/>
  <pageSetup paperSize="9" scale="9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9"/>
  <sheetViews>
    <sheetView topLeftCell="A31" workbookViewId="0">
      <selection activeCell="D48" sqref="D48"/>
    </sheetView>
  </sheetViews>
  <sheetFormatPr defaultRowHeight="15"/>
  <cols>
    <col min="1" max="1" width="2" customWidth="1"/>
    <col min="2" max="2" width="20.85546875" customWidth="1"/>
    <col min="3" max="3" width="47.5703125" customWidth="1"/>
    <col min="4" max="4" width="17.140625" customWidth="1"/>
    <col min="5" max="5" width="9.140625" customWidth="1"/>
    <col min="6" max="6" width="18.7109375" customWidth="1"/>
    <col min="7" max="7" width="15" customWidth="1"/>
  </cols>
  <sheetData>
    <row r="1" spans="2:7" ht="36.75" customHeight="1" thickBot="1">
      <c r="B1" s="200" t="s">
        <v>93</v>
      </c>
      <c r="C1" s="201"/>
      <c r="D1" s="262"/>
    </row>
    <row r="2" spans="2:7" ht="19.5" customHeight="1" thickBot="1">
      <c r="B2" s="177" t="s">
        <v>98</v>
      </c>
      <c r="C2" s="178"/>
      <c r="D2" s="70" t="s">
        <v>29</v>
      </c>
    </row>
    <row r="3" spans="2:7" ht="19.5" customHeight="1">
      <c r="B3" s="280" t="s">
        <v>68</v>
      </c>
      <c r="C3" s="281"/>
      <c r="D3" s="48">
        <v>276382.51</v>
      </c>
    </row>
    <row r="4" spans="2:7" ht="19.5" customHeight="1">
      <c r="B4" s="282" t="s">
        <v>112</v>
      </c>
      <c r="C4" s="283"/>
      <c r="D4" s="49">
        <v>2496496.1</v>
      </c>
    </row>
    <row r="5" spans="2:7" ht="19.5" customHeight="1">
      <c r="B5" s="282" t="s">
        <v>54</v>
      </c>
      <c r="C5" s="283"/>
      <c r="D5" s="49">
        <v>2517760.44</v>
      </c>
    </row>
    <row r="6" spans="2:7" ht="19.5" customHeight="1" thickBot="1">
      <c r="B6" s="284" t="s">
        <v>89</v>
      </c>
      <c r="C6" s="285"/>
      <c r="D6" s="58">
        <f>D3+D4-D5</f>
        <v>255118.17000000039</v>
      </c>
    </row>
    <row r="7" spans="2:7" ht="19.5" customHeight="1" thickBot="1">
      <c r="B7" s="156" t="s">
        <v>100</v>
      </c>
      <c r="C7" s="286"/>
      <c r="D7" s="52">
        <f>D5</f>
        <v>2517760.44</v>
      </c>
    </row>
    <row r="8" spans="2:7" ht="19.5" customHeight="1" thickBot="1">
      <c r="B8" s="159" t="s">
        <v>99</v>
      </c>
      <c r="C8" s="160"/>
      <c r="D8" s="38" t="s">
        <v>29</v>
      </c>
    </row>
    <row r="9" spans="2:7" ht="19.5" customHeight="1">
      <c r="B9" s="192" t="s">
        <v>11</v>
      </c>
      <c r="C9" s="193"/>
      <c r="D9" s="56">
        <f>D10+D11+D12+D13</f>
        <v>413631.29</v>
      </c>
      <c r="E9" s="77"/>
      <c r="F9" s="77"/>
      <c r="G9" s="77"/>
    </row>
    <row r="10" spans="2:7" ht="19.5" customHeight="1">
      <c r="B10" s="161" t="s">
        <v>2</v>
      </c>
      <c r="C10" s="165"/>
      <c r="D10" s="41">
        <v>335357</v>
      </c>
      <c r="E10" s="77"/>
      <c r="F10" s="77"/>
      <c r="G10" s="77"/>
    </row>
    <row r="11" spans="2:7" ht="19.5" customHeight="1">
      <c r="B11" s="161" t="s">
        <v>3</v>
      </c>
      <c r="C11" s="165"/>
      <c r="D11" s="41">
        <v>67742.12</v>
      </c>
      <c r="E11" s="77"/>
      <c r="F11" s="77"/>
      <c r="G11" s="77"/>
    </row>
    <row r="12" spans="2:7" ht="19.5" customHeight="1">
      <c r="B12" s="163" t="s">
        <v>82</v>
      </c>
      <c r="C12" s="241"/>
      <c r="D12" s="41">
        <v>4640</v>
      </c>
      <c r="E12" s="77"/>
      <c r="F12" s="77"/>
      <c r="G12" s="77"/>
    </row>
    <row r="13" spans="2:7" ht="19.5" customHeight="1" thickBot="1">
      <c r="B13" s="185" t="s">
        <v>12</v>
      </c>
      <c r="C13" s="186"/>
      <c r="D13" s="41">
        <v>5892.17</v>
      </c>
      <c r="E13" s="77"/>
      <c r="F13" s="77"/>
      <c r="G13" s="77"/>
    </row>
    <row r="14" spans="2:7" ht="19.5" customHeight="1" thickBot="1">
      <c r="B14" s="207" t="s">
        <v>4</v>
      </c>
      <c r="C14" s="208"/>
      <c r="D14" s="42">
        <v>90919.98</v>
      </c>
      <c r="E14" s="77"/>
      <c r="F14" s="77"/>
      <c r="G14" s="77"/>
    </row>
    <row r="15" spans="2:7" ht="19.5" customHeight="1">
      <c r="B15" s="168" t="s">
        <v>17</v>
      </c>
      <c r="C15" s="169"/>
      <c r="D15" s="40">
        <f>D16+D17+D18+D19+D20+D21+D22+D23+D24+D25+D26+D27+D28</f>
        <v>970526.06</v>
      </c>
      <c r="E15" s="77"/>
      <c r="F15" s="77"/>
      <c r="G15" s="77"/>
    </row>
    <row r="16" spans="2:7" ht="19.5" customHeight="1">
      <c r="B16" s="172" t="s">
        <v>45</v>
      </c>
      <c r="C16" s="173"/>
      <c r="D16" s="82">
        <v>28264.66</v>
      </c>
      <c r="E16" s="77"/>
      <c r="F16" s="77"/>
      <c r="G16" s="77"/>
    </row>
    <row r="17" spans="2:7" ht="19.5" customHeight="1">
      <c r="B17" s="203" t="s">
        <v>5</v>
      </c>
      <c r="C17" s="204"/>
      <c r="D17" s="83">
        <v>2017.25</v>
      </c>
      <c r="E17" s="77"/>
      <c r="F17" s="78"/>
      <c r="G17" s="78"/>
    </row>
    <row r="18" spans="2:7" ht="19.5" customHeight="1">
      <c r="B18" s="249" t="s">
        <v>59</v>
      </c>
      <c r="C18" s="272"/>
      <c r="D18" s="72">
        <v>963.43</v>
      </c>
      <c r="E18" s="77"/>
      <c r="F18" s="77"/>
      <c r="G18" s="78"/>
    </row>
    <row r="19" spans="2:7" ht="19.5" customHeight="1">
      <c r="B19" s="205" t="s">
        <v>38</v>
      </c>
      <c r="C19" s="206"/>
      <c r="D19" s="72">
        <v>401131.05</v>
      </c>
      <c r="E19" s="77"/>
      <c r="F19" s="77"/>
      <c r="G19" s="77"/>
    </row>
    <row r="20" spans="2:7" ht="19.5" customHeight="1">
      <c r="B20" s="189" t="s">
        <v>3</v>
      </c>
      <c r="C20" s="164"/>
      <c r="D20" s="73">
        <v>81174.98</v>
      </c>
      <c r="E20" s="77"/>
      <c r="F20" s="77"/>
      <c r="G20" s="77"/>
    </row>
    <row r="21" spans="2:7" ht="19.5" customHeight="1">
      <c r="B21" s="161" t="s">
        <v>51</v>
      </c>
      <c r="C21" s="162"/>
      <c r="D21" s="73">
        <v>22060.55</v>
      </c>
      <c r="E21" s="77"/>
      <c r="F21" s="77"/>
      <c r="G21" s="77"/>
    </row>
    <row r="22" spans="2:7" ht="19.5" customHeight="1">
      <c r="B22" s="174" t="s">
        <v>21</v>
      </c>
      <c r="C22" s="175"/>
      <c r="D22" s="73">
        <v>84313.14</v>
      </c>
      <c r="E22" s="77"/>
      <c r="F22" s="77"/>
      <c r="G22" s="77"/>
    </row>
    <row r="23" spans="2:7" ht="19.5" customHeight="1">
      <c r="B23" s="174" t="s">
        <v>105</v>
      </c>
      <c r="C23" s="199"/>
      <c r="D23" s="73">
        <v>1522.4</v>
      </c>
      <c r="E23" s="77"/>
      <c r="F23" s="77"/>
      <c r="G23" s="77"/>
    </row>
    <row r="24" spans="2:7" ht="19.5" customHeight="1">
      <c r="B24" s="174" t="s">
        <v>26</v>
      </c>
      <c r="C24" s="199"/>
      <c r="D24" s="73">
        <v>86126.5</v>
      </c>
      <c r="E24" s="77"/>
      <c r="F24" s="77"/>
      <c r="G24" s="77"/>
    </row>
    <row r="25" spans="2:7" ht="19.5" customHeight="1">
      <c r="B25" s="161" t="s">
        <v>123</v>
      </c>
      <c r="C25" s="162"/>
      <c r="D25" s="73">
        <v>15100</v>
      </c>
      <c r="E25" s="77"/>
      <c r="F25" s="77"/>
      <c r="G25" s="77"/>
    </row>
    <row r="26" spans="2:7" ht="19.5" customHeight="1">
      <c r="B26" s="161" t="s">
        <v>122</v>
      </c>
      <c r="C26" s="162"/>
      <c r="D26" s="73">
        <v>235170.77</v>
      </c>
      <c r="E26" s="77"/>
      <c r="F26" s="77"/>
      <c r="G26" s="77"/>
    </row>
    <row r="27" spans="2:7" ht="19.5" customHeight="1">
      <c r="B27" s="163" t="s">
        <v>52</v>
      </c>
      <c r="C27" s="164"/>
      <c r="D27" s="73">
        <v>4574.1000000000004</v>
      </c>
      <c r="E27" s="77"/>
      <c r="F27" s="77"/>
      <c r="G27" s="77"/>
    </row>
    <row r="28" spans="2:7" ht="19.5" customHeight="1" thickBot="1">
      <c r="B28" s="170" t="s">
        <v>8</v>
      </c>
      <c r="C28" s="171"/>
      <c r="D28" s="88">
        <v>8107.23</v>
      </c>
      <c r="E28" s="77"/>
      <c r="F28" s="77"/>
      <c r="G28" s="77"/>
    </row>
    <row r="29" spans="2:7" ht="19.5" customHeight="1" thickBot="1">
      <c r="B29" s="187" t="s">
        <v>53</v>
      </c>
      <c r="C29" s="188"/>
      <c r="D29" s="51">
        <f>D30+D31+D32</f>
        <v>409432.8</v>
      </c>
      <c r="E29" s="77"/>
      <c r="F29" s="77"/>
      <c r="G29" s="77"/>
    </row>
    <row r="30" spans="2:7" ht="19.5" customHeight="1">
      <c r="B30" s="172" t="s">
        <v>20</v>
      </c>
      <c r="C30" s="173"/>
      <c r="D30" s="100">
        <v>1200</v>
      </c>
      <c r="E30" s="77"/>
      <c r="F30" s="77"/>
      <c r="G30" s="77"/>
    </row>
    <row r="31" spans="2:7" ht="19.5" customHeight="1">
      <c r="B31" s="161" t="s">
        <v>131</v>
      </c>
      <c r="C31" s="162"/>
      <c r="D31" s="73">
        <v>22500</v>
      </c>
      <c r="E31" s="77"/>
      <c r="F31" s="77"/>
      <c r="G31" s="77"/>
    </row>
    <row r="32" spans="2:7" ht="19.5" customHeight="1" thickBot="1">
      <c r="B32" s="185" t="s">
        <v>102</v>
      </c>
      <c r="C32" s="186"/>
      <c r="D32" s="88">
        <v>385732.8</v>
      </c>
      <c r="E32" s="77"/>
      <c r="F32" s="77"/>
      <c r="G32" s="77"/>
    </row>
    <row r="33" spans="2:7" ht="19.5" customHeight="1" thickBot="1">
      <c r="B33" s="190" t="s">
        <v>85</v>
      </c>
      <c r="C33" s="198"/>
      <c r="D33" s="45">
        <v>2679.1</v>
      </c>
      <c r="E33" s="77"/>
      <c r="F33" s="77"/>
      <c r="G33" s="77"/>
    </row>
    <row r="34" spans="2:7" ht="19.5" customHeight="1" thickBot="1">
      <c r="B34" s="190" t="s">
        <v>39</v>
      </c>
      <c r="C34" s="191"/>
      <c r="D34" s="42">
        <v>7993.64</v>
      </c>
      <c r="E34" s="77"/>
      <c r="F34" s="77"/>
      <c r="G34" s="77"/>
    </row>
    <row r="35" spans="2:7" ht="19.5" customHeight="1">
      <c r="B35" s="168" t="s">
        <v>40</v>
      </c>
      <c r="C35" s="169"/>
      <c r="D35" s="137">
        <f>D36+D37+D38+D39+D40+D41+D42+D43+D44+D45</f>
        <v>693741.14</v>
      </c>
      <c r="E35" s="77"/>
      <c r="F35" s="85"/>
      <c r="G35" s="77"/>
    </row>
    <row r="36" spans="2:7" ht="19.5" customHeight="1">
      <c r="B36" s="172" t="s">
        <v>32</v>
      </c>
      <c r="C36" s="173"/>
      <c r="D36" s="138">
        <v>364267.04</v>
      </c>
      <c r="E36" s="77"/>
      <c r="F36" s="77"/>
      <c r="G36" s="77"/>
    </row>
    <row r="37" spans="2:7" ht="19.5" customHeight="1">
      <c r="B37" s="161" t="s">
        <v>10</v>
      </c>
      <c r="C37" s="165"/>
      <c r="D37" s="138">
        <v>73183.95</v>
      </c>
      <c r="E37" s="77"/>
      <c r="F37" s="77"/>
      <c r="G37" s="77"/>
    </row>
    <row r="38" spans="2:7" ht="19.5" customHeight="1">
      <c r="B38" s="161" t="s">
        <v>33</v>
      </c>
      <c r="C38" s="165"/>
      <c r="D38" s="138">
        <v>121443.37</v>
      </c>
      <c r="E38" s="77"/>
      <c r="F38" s="77"/>
      <c r="G38" s="77"/>
    </row>
    <row r="39" spans="2:7" ht="19.5" customHeight="1">
      <c r="B39" s="161" t="s">
        <v>37</v>
      </c>
      <c r="C39" s="165"/>
      <c r="D39" s="138">
        <v>25411.97</v>
      </c>
      <c r="E39" s="77"/>
      <c r="F39" s="77"/>
      <c r="G39" s="77"/>
    </row>
    <row r="40" spans="2:7" ht="19.5" customHeight="1">
      <c r="B40" s="161" t="s">
        <v>1</v>
      </c>
      <c r="C40" s="165"/>
      <c r="D40" s="138">
        <v>24461.360000000001</v>
      </c>
      <c r="E40" s="77"/>
      <c r="F40" s="77"/>
      <c r="G40" s="77"/>
    </row>
    <row r="41" spans="2:7" ht="19.5" customHeight="1">
      <c r="B41" s="189" t="s">
        <v>41</v>
      </c>
      <c r="C41" s="164"/>
      <c r="D41" s="138">
        <v>12103.79</v>
      </c>
      <c r="E41" s="77"/>
      <c r="F41" s="77"/>
      <c r="G41" s="77"/>
    </row>
    <row r="42" spans="2:7" ht="19.5" customHeight="1">
      <c r="B42" s="189" t="s">
        <v>0</v>
      </c>
      <c r="C42" s="164"/>
      <c r="D42" s="138">
        <v>5859.6</v>
      </c>
      <c r="E42" s="77"/>
      <c r="F42" s="77"/>
      <c r="G42" s="77"/>
    </row>
    <row r="43" spans="2:7" ht="19.5" customHeight="1">
      <c r="B43" s="189" t="s">
        <v>15</v>
      </c>
      <c r="C43" s="164"/>
      <c r="D43" s="138">
        <v>3823.76</v>
      </c>
      <c r="E43" s="77"/>
      <c r="F43" s="77"/>
      <c r="G43" s="77"/>
    </row>
    <row r="44" spans="2:7" ht="19.5" customHeight="1">
      <c r="B44" s="189" t="s">
        <v>81</v>
      </c>
      <c r="C44" s="164"/>
      <c r="D44" s="138">
        <v>5859.37</v>
      </c>
      <c r="E44" s="77"/>
      <c r="F44" s="77"/>
      <c r="G44" s="77"/>
    </row>
    <row r="45" spans="2:7" ht="19.5" customHeight="1" thickBot="1">
      <c r="B45" s="196" t="s">
        <v>120</v>
      </c>
      <c r="C45" s="197"/>
      <c r="D45" s="88">
        <v>57326.93</v>
      </c>
      <c r="E45" s="77"/>
      <c r="F45" s="77"/>
      <c r="G45" s="77"/>
    </row>
    <row r="46" spans="2:7" ht="19.5" customHeight="1" thickBot="1">
      <c r="C46" s="127" t="s">
        <v>34</v>
      </c>
      <c r="D46" s="136">
        <f>D9+D14+D15+D29+D33+D34+D35</f>
        <v>2588924.0100000002</v>
      </c>
      <c r="E46" s="77"/>
      <c r="F46" s="78"/>
      <c r="G46" s="77"/>
    </row>
    <row r="47" spans="2:7">
      <c r="B47" s="158"/>
      <c r="C47" s="158"/>
      <c r="D47" s="86"/>
      <c r="E47" s="77"/>
      <c r="F47" s="77"/>
      <c r="G47" s="77"/>
    </row>
    <row r="48" spans="2:7">
      <c r="B48" s="158"/>
      <c r="C48" s="158"/>
      <c r="D48" s="87"/>
      <c r="E48" s="77"/>
      <c r="F48" s="77"/>
      <c r="G48" s="77"/>
    </row>
    <row r="49" spans="2:4">
      <c r="B49" s="176"/>
      <c r="C49" s="176"/>
      <c r="D49" s="6"/>
    </row>
  </sheetData>
  <mergeCells count="48">
    <mergeCell ref="B24:C24"/>
    <mergeCell ref="B26:C26"/>
    <mergeCell ref="B14:C14"/>
    <mergeCell ref="B15:C15"/>
    <mergeCell ref="B16:C16"/>
    <mergeCell ref="B17:C17"/>
    <mergeCell ref="B19:C19"/>
    <mergeCell ref="B20:C20"/>
    <mergeCell ref="B18:C18"/>
    <mergeCell ref="B23:C23"/>
    <mergeCell ref="B21:C21"/>
    <mergeCell ref="B22:C22"/>
    <mergeCell ref="B27:C27"/>
    <mergeCell ref="B28:C28"/>
    <mergeCell ref="B13:C13"/>
    <mergeCell ref="B1:D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25:C25"/>
    <mergeCell ref="B29:C29"/>
    <mergeCell ref="B43:C43"/>
    <mergeCell ref="B32:C32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30:C30"/>
    <mergeCell ref="B33:C33"/>
    <mergeCell ref="B44:C44"/>
    <mergeCell ref="B45:C45"/>
    <mergeCell ref="B47:C47"/>
    <mergeCell ref="B48:C48"/>
    <mergeCell ref="B49:C49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2"/>
  <sheetViews>
    <sheetView topLeftCell="A19" workbookViewId="0">
      <selection activeCell="D42" sqref="D42"/>
    </sheetView>
  </sheetViews>
  <sheetFormatPr defaultRowHeight="15"/>
  <cols>
    <col min="1" max="1" width="3.28515625" customWidth="1"/>
    <col min="2" max="2" width="25" customWidth="1"/>
    <col min="3" max="3" width="40.7109375" customWidth="1"/>
    <col min="4" max="4" width="15.7109375" customWidth="1"/>
    <col min="5" max="5" width="4" hidden="1" customWidth="1"/>
    <col min="6" max="6" width="0.42578125" hidden="1" customWidth="1"/>
    <col min="8" max="8" width="12.5703125" customWidth="1"/>
    <col min="9" max="9" width="14.42578125" customWidth="1"/>
  </cols>
  <sheetData>
    <row r="1" spans="2:9" ht="47.25" customHeight="1" thickBot="1">
      <c r="B1" s="200" t="s">
        <v>94</v>
      </c>
      <c r="C1" s="201"/>
      <c r="D1" s="201"/>
      <c r="E1" s="219"/>
      <c r="F1" s="220"/>
    </row>
    <row r="2" spans="2:9" ht="19.5" customHeight="1" thickBot="1">
      <c r="B2" s="214" t="s">
        <v>98</v>
      </c>
      <c r="C2" s="214"/>
      <c r="D2" s="59" t="s">
        <v>29</v>
      </c>
      <c r="E2" s="2"/>
      <c r="F2" s="2"/>
    </row>
    <row r="3" spans="2:9" ht="19.5" customHeight="1">
      <c r="B3" s="215" t="s">
        <v>80</v>
      </c>
      <c r="C3" s="215"/>
      <c r="D3" s="48">
        <v>103177.82</v>
      </c>
      <c r="E3" s="2"/>
      <c r="F3" s="2"/>
    </row>
    <row r="4" spans="2:9" ht="19.5" customHeight="1">
      <c r="B4" s="216" t="s">
        <v>104</v>
      </c>
      <c r="C4" s="216"/>
      <c r="D4" s="49">
        <v>852409.83</v>
      </c>
      <c r="E4" s="2"/>
      <c r="F4" s="2"/>
    </row>
    <row r="5" spans="2:9" ht="19.5" customHeight="1">
      <c r="B5" s="216" t="s">
        <v>36</v>
      </c>
      <c r="C5" s="216"/>
      <c r="D5" s="49">
        <v>866646.42</v>
      </c>
      <c r="E5" s="2"/>
      <c r="F5" s="2"/>
    </row>
    <row r="6" spans="2:9" ht="19.5" customHeight="1" thickBot="1">
      <c r="B6" s="218" t="s">
        <v>90</v>
      </c>
      <c r="C6" s="218"/>
      <c r="D6" s="58">
        <f>D3+D4-D5</f>
        <v>88941.229999999865</v>
      </c>
      <c r="E6" s="2"/>
      <c r="F6" s="2"/>
    </row>
    <row r="7" spans="2:9" ht="19.5" customHeight="1" thickBot="1">
      <c r="B7" s="244" t="s">
        <v>100</v>
      </c>
      <c r="C7" s="244"/>
      <c r="D7" s="125">
        <f>D5</f>
        <v>866646.42</v>
      </c>
      <c r="E7" s="17"/>
      <c r="F7" s="2"/>
    </row>
    <row r="8" spans="2:9" ht="19.5" customHeight="1" thickBot="1">
      <c r="B8" s="209" t="s">
        <v>99</v>
      </c>
      <c r="C8" s="210"/>
      <c r="D8" s="60" t="s">
        <v>29</v>
      </c>
      <c r="E8" s="10"/>
    </row>
    <row r="9" spans="2:9" ht="19.5" customHeight="1">
      <c r="B9" s="192" t="s">
        <v>22</v>
      </c>
      <c r="C9" s="193"/>
      <c r="D9" s="56">
        <f>D10+D11+D12+D13+D14</f>
        <v>270092.90000000002</v>
      </c>
      <c r="E9" s="11"/>
      <c r="F9" s="76"/>
      <c r="G9" s="77"/>
      <c r="H9" s="77"/>
      <c r="I9" s="77"/>
    </row>
    <row r="10" spans="2:9" ht="19.5" customHeight="1">
      <c r="B10" s="189" t="s">
        <v>2</v>
      </c>
      <c r="C10" s="164"/>
      <c r="D10" s="41">
        <v>217039</v>
      </c>
      <c r="E10" s="11"/>
      <c r="F10" s="77"/>
      <c r="G10" s="77"/>
      <c r="H10" s="77"/>
      <c r="I10" s="77"/>
    </row>
    <row r="11" spans="2:9" ht="19.5" customHeight="1">
      <c r="B11" s="161" t="s">
        <v>119</v>
      </c>
      <c r="C11" s="162"/>
      <c r="D11" s="41">
        <v>1673.82</v>
      </c>
      <c r="E11" s="11"/>
      <c r="F11" s="77"/>
      <c r="G11" s="77"/>
      <c r="H11" s="77"/>
      <c r="I11" s="77"/>
    </row>
    <row r="12" spans="2:9" ht="19.5" customHeight="1">
      <c r="B12" s="163" t="s">
        <v>82</v>
      </c>
      <c r="C12" s="241"/>
      <c r="D12" s="41">
        <v>650</v>
      </c>
      <c r="E12" s="11"/>
      <c r="F12" s="77"/>
      <c r="G12" s="77"/>
      <c r="H12" s="77"/>
      <c r="I12" s="77"/>
    </row>
    <row r="13" spans="2:9" ht="19.5" customHeight="1">
      <c r="B13" s="161" t="s">
        <v>3</v>
      </c>
      <c r="C13" s="165"/>
      <c r="D13" s="41">
        <v>43841.87</v>
      </c>
      <c r="E13" s="11"/>
      <c r="F13" s="77"/>
      <c r="G13" s="77"/>
      <c r="H13" s="77"/>
      <c r="I13" s="77"/>
    </row>
    <row r="14" spans="2:9" ht="19.5" customHeight="1" thickBot="1">
      <c r="B14" s="185" t="s">
        <v>12</v>
      </c>
      <c r="C14" s="186"/>
      <c r="D14" s="41">
        <v>6888.21</v>
      </c>
      <c r="E14" s="12"/>
      <c r="F14" s="77"/>
      <c r="G14" s="77"/>
      <c r="H14" s="78"/>
      <c r="I14" s="77"/>
    </row>
    <row r="15" spans="2:9" ht="19.5" customHeight="1" thickBot="1">
      <c r="B15" s="207" t="s">
        <v>4</v>
      </c>
      <c r="C15" s="208"/>
      <c r="D15" s="42">
        <v>70949.98</v>
      </c>
      <c r="E15" s="12"/>
      <c r="F15" s="77"/>
      <c r="G15" s="77"/>
      <c r="H15" s="78"/>
      <c r="I15" s="78"/>
    </row>
    <row r="16" spans="2:9" ht="19.5" customHeight="1">
      <c r="B16" s="168" t="s">
        <v>17</v>
      </c>
      <c r="C16" s="169"/>
      <c r="D16" s="56">
        <f>D17+D18+D19+D20+D21+D22+D23+D24+D25+D26</f>
        <v>408977.98999999993</v>
      </c>
      <c r="E16" s="12"/>
      <c r="F16" s="77"/>
      <c r="G16" s="77"/>
      <c r="H16" s="77"/>
      <c r="I16" s="77"/>
    </row>
    <row r="17" spans="2:9" ht="19.5" customHeight="1">
      <c r="B17" s="172" t="s">
        <v>9</v>
      </c>
      <c r="C17" s="173"/>
      <c r="D17" s="79">
        <v>24651.99</v>
      </c>
      <c r="E17" s="12"/>
      <c r="F17" s="77"/>
      <c r="G17" s="77"/>
      <c r="H17" s="77"/>
      <c r="I17" s="77"/>
    </row>
    <row r="18" spans="2:9" ht="19.5" customHeight="1">
      <c r="B18" s="203" t="s">
        <v>5</v>
      </c>
      <c r="C18" s="204"/>
      <c r="D18" s="80">
        <v>5902.35</v>
      </c>
      <c r="E18" s="12"/>
      <c r="F18" s="77"/>
      <c r="G18" s="77"/>
      <c r="H18" s="77"/>
      <c r="I18" s="77"/>
    </row>
    <row r="19" spans="2:9" ht="19.5" customHeight="1">
      <c r="B19" s="205" t="s">
        <v>6</v>
      </c>
      <c r="C19" s="206"/>
      <c r="D19" s="43">
        <v>224624.86</v>
      </c>
      <c r="E19" s="12"/>
      <c r="F19" s="77"/>
      <c r="G19" s="77"/>
      <c r="H19" s="77"/>
      <c r="I19" s="77"/>
    </row>
    <row r="20" spans="2:9" ht="19.5" customHeight="1">
      <c r="B20" s="189" t="s">
        <v>3</v>
      </c>
      <c r="C20" s="164"/>
      <c r="D20" s="41">
        <v>45456.26</v>
      </c>
      <c r="E20" s="11"/>
      <c r="F20" s="77"/>
      <c r="G20" s="77"/>
      <c r="H20" s="77"/>
      <c r="I20" s="77"/>
    </row>
    <row r="21" spans="2:9" ht="19.5" customHeight="1">
      <c r="B21" s="161" t="s">
        <v>51</v>
      </c>
      <c r="C21" s="162"/>
      <c r="D21" s="41">
        <v>6855.22</v>
      </c>
      <c r="E21" s="11"/>
      <c r="F21" s="77"/>
      <c r="G21" s="77"/>
      <c r="H21" s="77"/>
      <c r="I21" s="77"/>
    </row>
    <row r="22" spans="2:9" ht="19.5" customHeight="1">
      <c r="B22" s="174" t="s">
        <v>21</v>
      </c>
      <c r="C22" s="175"/>
      <c r="D22" s="41">
        <v>28788.09</v>
      </c>
      <c r="E22" s="11"/>
      <c r="F22" s="77"/>
      <c r="G22" s="77"/>
      <c r="H22" s="77"/>
      <c r="I22" s="77"/>
    </row>
    <row r="23" spans="2:9" ht="19.5" customHeight="1">
      <c r="B23" s="174" t="s">
        <v>117</v>
      </c>
      <c r="C23" s="199"/>
      <c r="D23" s="41">
        <v>64500</v>
      </c>
      <c r="E23" s="11"/>
      <c r="F23" s="77"/>
      <c r="G23" s="77"/>
      <c r="H23" s="77"/>
      <c r="I23" s="77"/>
    </row>
    <row r="24" spans="2:9" ht="19.5" customHeight="1">
      <c r="B24" s="174" t="s">
        <v>105</v>
      </c>
      <c r="C24" s="199"/>
      <c r="D24" s="41">
        <v>3781.7</v>
      </c>
      <c r="E24" s="11"/>
      <c r="F24" s="77"/>
      <c r="G24" s="77"/>
      <c r="H24" s="77"/>
      <c r="I24" s="77"/>
    </row>
    <row r="25" spans="2:9" ht="19.5" customHeight="1">
      <c r="B25" s="163" t="s">
        <v>55</v>
      </c>
      <c r="C25" s="164"/>
      <c r="D25" s="41">
        <v>1561.79</v>
      </c>
      <c r="E25" s="13"/>
      <c r="F25" s="77"/>
      <c r="G25" s="77"/>
      <c r="H25" s="77"/>
      <c r="I25" s="77"/>
    </row>
    <row r="26" spans="2:9" ht="19.5" customHeight="1" thickBot="1">
      <c r="B26" s="185" t="s">
        <v>129</v>
      </c>
      <c r="C26" s="186"/>
      <c r="D26" s="44">
        <v>2855.73</v>
      </c>
      <c r="E26" s="81"/>
      <c r="F26" s="77"/>
      <c r="G26" s="77"/>
      <c r="H26" s="77"/>
      <c r="I26" s="77"/>
    </row>
    <row r="27" spans="2:9" ht="19.5" customHeight="1" thickBot="1">
      <c r="B27" s="190" t="s">
        <v>85</v>
      </c>
      <c r="C27" s="198"/>
      <c r="D27" s="45">
        <v>914.76</v>
      </c>
      <c r="E27" s="81"/>
      <c r="F27" s="77"/>
      <c r="G27" s="77"/>
      <c r="H27" s="77"/>
      <c r="I27" s="77"/>
    </row>
    <row r="28" spans="2:9" ht="19.5" customHeight="1" thickBot="1">
      <c r="B28" s="190" t="s">
        <v>39</v>
      </c>
      <c r="C28" s="191"/>
      <c r="D28" s="42">
        <v>2729.37</v>
      </c>
      <c r="E28" s="77"/>
      <c r="F28" s="77"/>
      <c r="G28" s="77"/>
      <c r="H28" s="77"/>
      <c r="I28" s="77"/>
    </row>
    <row r="29" spans="2:9" ht="19.5" customHeight="1">
      <c r="B29" s="168" t="s">
        <v>31</v>
      </c>
      <c r="C29" s="169"/>
      <c r="D29" s="40">
        <f>D30+D31+D32+D33+D34+D35+D36+D37+D38+D39</f>
        <v>238284.03000000003</v>
      </c>
      <c r="E29" s="77"/>
      <c r="F29" s="77"/>
      <c r="G29" s="77"/>
      <c r="H29" s="77"/>
      <c r="I29" s="77"/>
    </row>
    <row r="30" spans="2:9" ht="19.5" customHeight="1">
      <c r="B30" s="172" t="s">
        <v>32</v>
      </c>
      <c r="C30" s="173"/>
      <c r="D30" s="73">
        <v>124376.24</v>
      </c>
      <c r="E30" s="77"/>
      <c r="F30" s="77"/>
      <c r="G30" s="77"/>
      <c r="H30" s="77"/>
      <c r="I30" s="77"/>
    </row>
    <row r="31" spans="2:9" ht="19.5" customHeight="1">
      <c r="B31" s="161" t="s">
        <v>10</v>
      </c>
      <c r="C31" s="165"/>
      <c r="D31" s="73">
        <v>24988.11</v>
      </c>
      <c r="E31" s="77"/>
      <c r="F31" s="77"/>
      <c r="G31" s="77"/>
      <c r="H31" s="77"/>
      <c r="I31" s="77"/>
    </row>
    <row r="32" spans="2:9" ht="19.5" customHeight="1">
      <c r="B32" s="161" t="s">
        <v>33</v>
      </c>
      <c r="C32" s="165"/>
      <c r="D32" s="73">
        <v>41465.93</v>
      </c>
      <c r="E32" s="77"/>
      <c r="F32" s="77"/>
      <c r="G32" s="77"/>
      <c r="H32" s="77"/>
      <c r="I32" s="77"/>
    </row>
    <row r="33" spans="2:9" ht="19.5" customHeight="1">
      <c r="B33" s="161" t="s">
        <v>37</v>
      </c>
      <c r="C33" s="165"/>
      <c r="D33" s="73">
        <v>8676.73</v>
      </c>
      <c r="E33" s="77"/>
      <c r="F33" s="77"/>
      <c r="G33" s="77"/>
      <c r="H33" s="77"/>
      <c r="I33" s="77"/>
    </row>
    <row r="34" spans="2:9" ht="19.5" customHeight="1">
      <c r="B34" s="161" t="s">
        <v>1</v>
      </c>
      <c r="C34" s="165"/>
      <c r="D34" s="73">
        <v>8352.15</v>
      </c>
      <c r="E34" s="77"/>
      <c r="F34" s="77"/>
      <c r="G34" s="77"/>
      <c r="H34" s="77"/>
      <c r="I34" s="77"/>
    </row>
    <row r="35" spans="2:9" ht="19.5" customHeight="1">
      <c r="B35" s="189" t="s">
        <v>14</v>
      </c>
      <c r="C35" s="164"/>
      <c r="D35" s="73">
        <v>4132.75</v>
      </c>
      <c r="E35" s="77"/>
      <c r="F35" s="77"/>
      <c r="G35" s="77"/>
      <c r="H35" s="77"/>
      <c r="I35" s="77"/>
    </row>
    <row r="36" spans="2:9" ht="19.5" customHeight="1">
      <c r="B36" s="189" t="s">
        <v>0</v>
      </c>
      <c r="C36" s="164"/>
      <c r="D36" s="73">
        <v>3412.04</v>
      </c>
      <c r="E36" s="77"/>
      <c r="F36" s="77"/>
      <c r="G36" s="77"/>
      <c r="H36" s="77"/>
      <c r="I36" s="77"/>
    </row>
    <row r="37" spans="2:9" ht="19.5" customHeight="1">
      <c r="B37" s="189" t="s">
        <v>44</v>
      </c>
      <c r="C37" s="164"/>
      <c r="D37" s="73">
        <v>1305.5899999999999</v>
      </c>
      <c r="E37" s="77"/>
      <c r="F37" s="77"/>
      <c r="G37" s="77"/>
      <c r="H37" s="77"/>
      <c r="I37" s="77"/>
    </row>
    <row r="38" spans="2:9" ht="19.5" customHeight="1">
      <c r="B38" s="189" t="s">
        <v>16</v>
      </c>
      <c r="C38" s="164"/>
      <c r="D38" s="73">
        <v>2000.64</v>
      </c>
      <c r="E38" s="77"/>
      <c r="F38" s="77"/>
      <c r="G38" s="77"/>
      <c r="H38" s="77"/>
      <c r="I38" s="77"/>
    </row>
    <row r="39" spans="2:9" ht="19.5" customHeight="1" thickBot="1">
      <c r="B39" s="196" t="s">
        <v>120</v>
      </c>
      <c r="C39" s="197"/>
      <c r="D39" s="88">
        <v>19573.849999999999</v>
      </c>
    </row>
    <row r="40" spans="2:9" ht="19.5" customHeight="1" thickBot="1">
      <c r="C40" s="65" t="s">
        <v>34</v>
      </c>
      <c r="D40" s="143">
        <f>D9+D15+D16+D27+D28+D29</f>
        <v>991949.02999999991</v>
      </c>
      <c r="E40" s="7"/>
    </row>
    <row r="41" spans="2:9">
      <c r="B41" s="224"/>
      <c r="C41" s="224"/>
      <c r="D41" s="33"/>
      <c r="E41" s="7"/>
    </row>
    <row r="42" spans="2:9">
      <c r="B42" s="224"/>
      <c r="C42" s="224"/>
      <c r="D42" s="33"/>
      <c r="E42" s="7"/>
      <c r="F42" s="7"/>
    </row>
  </sheetData>
  <mergeCells count="41">
    <mergeCell ref="B12:C12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34:C34"/>
    <mergeCell ref="B27:C27"/>
    <mergeCell ref="B41:C41"/>
    <mergeCell ref="B42:C42"/>
    <mergeCell ref="B16:C16"/>
    <mergeCell ref="B17:C17"/>
    <mergeCell ref="B18:C18"/>
    <mergeCell ref="B19:C19"/>
    <mergeCell ref="B20:C20"/>
    <mergeCell ref="B22:C22"/>
    <mergeCell ref="B25:C25"/>
    <mergeCell ref="B26:C26"/>
    <mergeCell ref="B35:C35"/>
    <mergeCell ref="B36:C36"/>
    <mergeCell ref="B23:C23"/>
    <mergeCell ref="B6:C6"/>
    <mergeCell ref="B24:C24"/>
    <mergeCell ref="B1:F1"/>
    <mergeCell ref="B2:C2"/>
    <mergeCell ref="B3:C3"/>
    <mergeCell ref="B4:C4"/>
    <mergeCell ref="B5:C5"/>
    <mergeCell ref="B21:C21"/>
    <mergeCell ref="B8:C8"/>
    <mergeCell ref="B9:C9"/>
    <mergeCell ref="B10:C10"/>
    <mergeCell ref="B13:C13"/>
    <mergeCell ref="B14:C14"/>
    <mergeCell ref="B15:C15"/>
    <mergeCell ref="B7:C7"/>
    <mergeCell ref="B11:C11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8"/>
  <sheetViews>
    <sheetView topLeftCell="A31" workbookViewId="0">
      <selection activeCell="D48" sqref="D48"/>
    </sheetView>
  </sheetViews>
  <sheetFormatPr defaultRowHeight="15"/>
  <cols>
    <col min="1" max="1" width="3.28515625" customWidth="1"/>
    <col min="2" max="2" width="25.5703125" customWidth="1"/>
    <col min="3" max="3" width="43.42578125" customWidth="1"/>
    <col min="4" max="4" width="16.5703125" customWidth="1"/>
    <col min="6" max="6" width="14" customWidth="1"/>
    <col min="7" max="7" width="17" customWidth="1"/>
  </cols>
  <sheetData>
    <row r="1" spans="2:7" ht="34.5" customHeight="1" thickBot="1">
      <c r="B1" s="200" t="s">
        <v>95</v>
      </c>
      <c r="C1" s="201"/>
      <c r="D1" s="262"/>
    </row>
    <row r="2" spans="2:7" ht="19.5" customHeight="1" thickBot="1">
      <c r="B2" s="288" t="s">
        <v>98</v>
      </c>
      <c r="C2" s="289"/>
      <c r="D2" s="71" t="s">
        <v>29</v>
      </c>
    </row>
    <row r="3" spans="2:7" ht="19.5" customHeight="1">
      <c r="B3" s="179" t="s">
        <v>68</v>
      </c>
      <c r="C3" s="180"/>
      <c r="D3" s="48">
        <v>171801.66</v>
      </c>
    </row>
    <row r="4" spans="2:7" ht="19.5" customHeight="1">
      <c r="B4" s="181" t="s">
        <v>112</v>
      </c>
      <c r="C4" s="182"/>
      <c r="D4" s="49">
        <v>1278821.8</v>
      </c>
    </row>
    <row r="5" spans="2:7" ht="19.5" customHeight="1">
      <c r="B5" s="181" t="s">
        <v>54</v>
      </c>
      <c r="C5" s="182"/>
      <c r="D5" s="49">
        <v>1274722.0900000001</v>
      </c>
    </row>
    <row r="6" spans="2:7" ht="19.5" customHeight="1" thickBot="1">
      <c r="B6" s="183" t="s">
        <v>89</v>
      </c>
      <c r="C6" s="184"/>
      <c r="D6" s="58">
        <f>D3+D4-D5</f>
        <v>175901.36999999988</v>
      </c>
    </row>
    <row r="7" spans="2:7" ht="19.5" customHeight="1" thickBot="1">
      <c r="B7" s="156" t="s">
        <v>100</v>
      </c>
      <c r="C7" s="286"/>
      <c r="D7" s="52">
        <f>D5</f>
        <v>1274722.0900000001</v>
      </c>
    </row>
    <row r="8" spans="2:7" ht="19.5" customHeight="1" thickBot="1">
      <c r="B8" s="159" t="s">
        <v>99</v>
      </c>
      <c r="C8" s="160"/>
      <c r="D8" s="38" t="s">
        <v>29</v>
      </c>
    </row>
    <row r="9" spans="2:7" ht="19.5" customHeight="1" thickBot="1">
      <c r="B9" s="258" t="s">
        <v>11</v>
      </c>
      <c r="C9" s="259"/>
      <c r="D9" s="56">
        <f>D10+D11+D12+D13+D14</f>
        <v>337767.5</v>
      </c>
      <c r="E9" s="77"/>
      <c r="F9" s="77"/>
      <c r="G9" s="77"/>
    </row>
    <row r="10" spans="2:7" ht="19.5" customHeight="1">
      <c r="B10" s="290" t="s">
        <v>2</v>
      </c>
      <c r="C10" s="291"/>
      <c r="D10" s="41">
        <v>275352.94</v>
      </c>
      <c r="E10" s="77"/>
      <c r="F10" s="77"/>
      <c r="G10" s="77"/>
    </row>
    <row r="11" spans="2:7" ht="19.5" customHeight="1">
      <c r="B11" s="161" t="s">
        <v>3</v>
      </c>
      <c r="C11" s="165"/>
      <c r="D11" s="41">
        <v>55559.5</v>
      </c>
      <c r="E11" s="77"/>
      <c r="F11" s="78"/>
      <c r="G11" s="77"/>
    </row>
    <row r="12" spans="2:7" ht="19.5" customHeight="1">
      <c r="B12" s="161" t="s">
        <v>12</v>
      </c>
      <c r="C12" s="162"/>
      <c r="D12" s="41">
        <v>2737.38</v>
      </c>
      <c r="E12" s="77"/>
      <c r="F12" s="78"/>
      <c r="G12" s="78"/>
    </row>
    <row r="13" spans="2:7" ht="19.5" customHeight="1">
      <c r="B13" s="161" t="s">
        <v>82</v>
      </c>
      <c r="C13" s="162"/>
      <c r="D13" s="41">
        <v>1850</v>
      </c>
      <c r="E13" s="77"/>
      <c r="F13" s="77"/>
      <c r="G13" s="77"/>
    </row>
    <row r="14" spans="2:7" ht="19.5" customHeight="1" thickBot="1">
      <c r="B14" s="161" t="s">
        <v>119</v>
      </c>
      <c r="C14" s="162"/>
      <c r="D14" s="41">
        <v>2267.6799999999998</v>
      </c>
      <c r="E14" s="77"/>
      <c r="F14" s="77"/>
      <c r="G14" s="77"/>
    </row>
    <row r="15" spans="2:7" ht="19.5" customHeight="1">
      <c r="B15" s="168" t="s">
        <v>17</v>
      </c>
      <c r="C15" s="169"/>
      <c r="D15" s="40">
        <f>D16+D17+D18+D19+D20+D21+D22+D23+D24+D25+D26+D27+D28+D29</f>
        <v>624415.43999999994</v>
      </c>
      <c r="E15" s="77"/>
      <c r="F15" s="77"/>
      <c r="G15" s="77"/>
    </row>
    <row r="16" spans="2:7" ht="19.5" customHeight="1">
      <c r="B16" s="172" t="s">
        <v>45</v>
      </c>
      <c r="C16" s="173"/>
      <c r="D16" s="82">
        <v>25685.8</v>
      </c>
      <c r="E16" s="77"/>
      <c r="F16" s="77"/>
      <c r="G16" s="77"/>
    </row>
    <row r="17" spans="2:7" ht="19.5" customHeight="1">
      <c r="B17" s="203" t="s">
        <v>5</v>
      </c>
      <c r="C17" s="204"/>
      <c r="D17" s="83">
        <v>18691.82</v>
      </c>
      <c r="E17" s="77"/>
      <c r="F17" s="77"/>
      <c r="G17" s="77"/>
    </row>
    <row r="18" spans="2:7" ht="19.5" customHeight="1">
      <c r="B18" s="205" t="s">
        <v>38</v>
      </c>
      <c r="C18" s="206"/>
      <c r="D18" s="72">
        <v>381709.71</v>
      </c>
      <c r="E18" s="77"/>
      <c r="F18" s="77"/>
      <c r="G18" s="77"/>
    </row>
    <row r="19" spans="2:7" ht="19.5" customHeight="1">
      <c r="B19" s="189" t="s">
        <v>3</v>
      </c>
      <c r="C19" s="164"/>
      <c r="D19" s="73">
        <v>77244.77</v>
      </c>
      <c r="E19" s="77"/>
      <c r="F19" s="77"/>
      <c r="G19" s="77"/>
    </row>
    <row r="20" spans="2:7" ht="19.5" customHeight="1">
      <c r="B20" s="189" t="s">
        <v>83</v>
      </c>
      <c r="C20" s="287"/>
      <c r="D20" s="73">
        <v>7304.95</v>
      </c>
      <c r="E20" s="77"/>
      <c r="F20" s="77"/>
      <c r="G20" s="77"/>
    </row>
    <row r="21" spans="2:7" ht="19.5" customHeight="1">
      <c r="B21" s="189" t="s">
        <v>60</v>
      </c>
      <c r="C21" s="287"/>
      <c r="D21" s="73">
        <v>24000</v>
      </c>
      <c r="E21" s="77"/>
      <c r="F21" s="77"/>
      <c r="G21" s="77"/>
    </row>
    <row r="22" spans="2:7" ht="19.5" customHeight="1">
      <c r="B22" s="161" t="s">
        <v>51</v>
      </c>
      <c r="C22" s="162"/>
      <c r="D22" s="73">
        <v>10284.49</v>
      </c>
      <c r="E22" s="77"/>
      <c r="F22" s="77"/>
      <c r="G22" s="77"/>
    </row>
    <row r="23" spans="2:7" ht="19.5" customHeight="1">
      <c r="B23" s="174" t="s">
        <v>21</v>
      </c>
      <c r="C23" s="175"/>
      <c r="D23" s="73">
        <v>43189.120000000003</v>
      </c>
      <c r="E23" s="77"/>
      <c r="F23" s="77"/>
      <c r="G23" s="77"/>
    </row>
    <row r="24" spans="2:7" ht="19.5" customHeight="1">
      <c r="B24" s="163" t="s">
        <v>52</v>
      </c>
      <c r="C24" s="164"/>
      <c r="D24" s="73">
        <v>2343.0700000000002</v>
      </c>
      <c r="E24" s="77"/>
      <c r="F24" s="77"/>
      <c r="G24" s="77"/>
    </row>
    <row r="25" spans="2:7" ht="19.5" customHeight="1">
      <c r="B25" s="172" t="s">
        <v>8</v>
      </c>
      <c r="C25" s="173"/>
      <c r="D25" s="73">
        <v>3939.21</v>
      </c>
      <c r="E25" s="77"/>
      <c r="F25" s="77"/>
      <c r="G25" s="77"/>
    </row>
    <row r="26" spans="2:7" ht="19.5" customHeight="1">
      <c r="B26" s="161" t="s">
        <v>143</v>
      </c>
      <c r="C26" s="162"/>
      <c r="D26" s="73">
        <v>11000</v>
      </c>
      <c r="E26" s="77"/>
      <c r="F26" s="77"/>
      <c r="G26" s="77"/>
    </row>
    <row r="27" spans="2:7" ht="19.5" customHeight="1">
      <c r="B27" s="161" t="s">
        <v>145</v>
      </c>
      <c r="C27" s="162"/>
      <c r="D27" s="73">
        <v>14000</v>
      </c>
      <c r="E27" s="77"/>
      <c r="F27" s="77"/>
      <c r="G27" s="77"/>
    </row>
    <row r="28" spans="2:7" ht="19.5" customHeight="1">
      <c r="B28" s="161" t="s">
        <v>144</v>
      </c>
      <c r="C28" s="162"/>
      <c r="D28" s="73">
        <v>3300</v>
      </c>
      <c r="E28" s="77"/>
      <c r="F28" s="77"/>
      <c r="G28" s="77"/>
    </row>
    <row r="29" spans="2:7" ht="19.5" customHeight="1" thickBot="1">
      <c r="B29" s="185" t="s">
        <v>146</v>
      </c>
      <c r="C29" s="186"/>
      <c r="D29" s="88">
        <v>1722.5</v>
      </c>
      <c r="E29" s="77"/>
      <c r="F29" s="77"/>
      <c r="G29" s="77"/>
    </row>
    <row r="30" spans="2:7" ht="19.5" customHeight="1" thickBot="1">
      <c r="B30" s="260" t="s">
        <v>85</v>
      </c>
      <c r="C30" s="261"/>
      <c r="D30" s="45">
        <v>1372.36</v>
      </c>
      <c r="E30" s="77"/>
      <c r="F30" s="77"/>
      <c r="G30" s="77"/>
    </row>
    <row r="31" spans="2:7" ht="19.5" customHeight="1">
      <c r="B31" s="168" t="s">
        <v>53</v>
      </c>
      <c r="C31" s="169"/>
      <c r="D31" s="84">
        <f>D32+D33</f>
        <v>19309</v>
      </c>
      <c r="E31" s="77"/>
      <c r="F31" s="77"/>
      <c r="G31" s="77"/>
    </row>
    <row r="32" spans="2:7" ht="19.5" customHeight="1">
      <c r="B32" s="172" t="s">
        <v>20</v>
      </c>
      <c r="C32" s="173"/>
      <c r="D32" s="41">
        <v>1309</v>
      </c>
      <c r="E32" s="77"/>
      <c r="F32" s="77"/>
      <c r="G32" s="77"/>
    </row>
    <row r="33" spans="2:7" ht="19.5" customHeight="1" thickBot="1">
      <c r="B33" s="161" t="s">
        <v>131</v>
      </c>
      <c r="C33" s="162"/>
      <c r="D33" s="41">
        <v>18000</v>
      </c>
      <c r="E33" s="77"/>
      <c r="F33" s="77"/>
      <c r="G33" s="77"/>
    </row>
    <row r="34" spans="2:7" ht="19.5" customHeight="1" thickBot="1">
      <c r="B34" s="190" t="s">
        <v>39</v>
      </c>
      <c r="C34" s="191"/>
      <c r="D34" s="42">
        <v>4094.71</v>
      </c>
      <c r="E34" s="77"/>
      <c r="F34" s="77"/>
      <c r="G34" s="77"/>
    </row>
    <row r="35" spans="2:7" ht="19.5" customHeight="1">
      <c r="B35" s="168" t="s">
        <v>40</v>
      </c>
      <c r="C35" s="169"/>
      <c r="D35" s="137">
        <f>D36+D37+D38+D39+D40+D41+D42+D43+D44+D45</f>
        <v>358161.70000000007</v>
      </c>
      <c r="E35" s="77"/>
      <c r="F35" s="77"/>
      <c r="G35" s="77"/>
    </row>
    <row r="36" spans="2:7" ht="19.5" customHeight="1">
      <c r="B36" s="172" t="s">
        <v>32</v>
      </c>
      <c r="C36" s="173"/>
      <c r="D36" s="138">
        <v>186594.54</v>
      </c>
      <c r="E36" s="77"/>
      <c r="F36" s="77"/>
      <c r="G36" s="77"/>
    </row>
    <row r="37" spans="2:7" ht="19.5" customHeight="1">
      <c r="B37" s="161" t="s">
        <v>10</v>
      </c>
      <c r="C37" s="165"/>
      <c r="D37" s="138">
        <v>37488.230000000003</v>
      </c>
      <c r="E37" s="77"/>
      <c r="F37" s="77"/>
      <c r="G37" s="77"/>
    </row>
    <row r="38" spans="2:7" ht="19.5" customHeight="1">
      <c r="B38" s="161" t="s">
        <v>33</v>
      </c>
      <c r="C38" s="165"/>
      <c r="D38" s="138">
        <v>62208.95</v>
      </c>
      <c r="E38" s="77"/>
      <c r="F38" s="77"/>
      <c r="G38" s="77"/>
    </row>
    <row r="39" spans="2:7" ht="19.5" customHeight="1">
      <c r="B39" s="161" t="s">
        <v>37</v>
      </c>
      <c r="C39" s="165"/>
      <c r="D39" s="138">
        <v>13017.2</v>
      </c>
      <c r="E39" s="77"/>
      <c r="F39" s="77"/>
      <c r="G39" s="77"/>
    </row>
    <row r="40" spans="2:7" ht="19.5" customHeight="1">
      <c r="B40" s="161" t="s">
        <v>1</v>
      </c>
      <c r="C40" s="165"/>
      <c r="D40" s="138">
        <v>14752.25</v>
      </c>
      <c r="E40" s="77"/>
      <c r="F40" s="77"/>
      <c r="G40" s="77"/>
    </row>
    <row r="41" spans="2:7" ht="19.5" customHeight="1">
      <c r="B41" s="189" t="s">
        <v>41</v>
      </c>
      <c r="C41" s="164"/>
      <c r="D41" s="138">
        <v>6200.12</v>
      </c>
      <c r="E41" s="77"/>
      <c r="F41" s="77"/>
      <c r="G41" s="77"/>
    </row>
    <row r="42" spans="2:7" ht="19.5" customHeight="1">
      <c r="B42" s="189" t="s">
        <v>0</v>
      </c>
      <c r="C42" s="164"/>
      <c r="D42" s="138">
        <v>3574.74</v>
      </c>
      <c r="E42" s="77"/>
      <c r="F42" s="77"/>
      <c r="G42" s="77"/>
    </row>
    <row r="43" spans="2:7" ht="19.5" customHeight="1">
      <c r="B43" s="189" t="s">
        <v>15</v>
      </c>
      <c r="C43" s="164"/>
      <c r="D43" s="138">
        <v>1958.71</v>
      </c>
      <c r="E43" s="77"/>
      <c r="F43" s="77"/>
      <c r="G43" s="77"/>
    </row>
    <row r="44" spans="2:7" ht="19.5" customHeight="1">
      <c r="B44" s="189" t="s">
        <v>16</v>
      </c>
      <c r="C44" s="164"/>
      <c r="D44" s="138">
        <v>3001.44</v>
      </c>
      <c r="E44" s="77"/>
      <c r="F44" s="77"/>
      <c r="G44" s="77"/>
    </row>
    <row r="45" spans="2:7" ht="19.5" customHeight="1" thickBot="1">
      <c r="B45" s="196" t="s">
        <v>120</v>
      </c>
      <c r="C45" s="197"/>
      <c r="D45" s="88">
        <v>29365.52</v>
      </c>
      <c r="E45" s="77"/>
      <c r="F45" s="77"/>
      <c r="G45" s="77"/>
    </row>
    <row r="46" spans="2:7" ht="19.5" customHeight="1" thickBot="1">
      <c r="C46" s="127" t="s">
        <v>34</v>
      </c>
      <c r="D46" s="136">
        <f>D9+D15+D30+D31+D34+D35</f>
        <v>1345120.71</v>
      </c>
      <c r="E46" s="77"/>
      <c r="F46" s="77"/>
      <c r="G46" s="77"/>
    </row>
    <row r="47" spans="2:7">
      <c r="B47" s="158"/>
      <c r="C47" s="158"/>
      <c r="D47" s="5"/>
      <c r="E47" s="2"/>
    </row>
    <row r="48" spans="2:7">
      <c r="B48" s="158"/>
      <c r="C48" s="158"/>
      <c r="D48" s="32"/>
      <c r="E48" s="2"/>
    </row>
  </sheetData>
  <mergeCells count="47">
    <mergeCell ref="B48:C48"/>
    <mergeCell ref="B41:C41"/>
    <mergeCell ref="B42:C42"/>
    <mergeCell ref="B43:C43"/>
    <mergeCell ref="B44:C44"/>
    <mergeCell ref="B45:C45"/>
    <mergeCell ref="B47:C47"/>
    <mergeCell ref="B40:C4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11:C11"/>
    <mergeCell ref="B25:C25"/>
    <mergeCell ref="B15:C15"/>
    <mergeCell ref="B16:C16"/>
    <mergeCell ref="B17:C17"/>
    <mergeCell ref="B18:C18"/>
    <mergeCell ref="B19:C19"/>
    <mergeCell ref="B22:C22"/>
    <mergeCell ref="B23:C23"/>
    <mergeCell ref="B24:C24"/>
    <mergeCell ref="B13:C13"/>
    <mergeCell ref="B6:C6"/>
    <mergeCell ref="B7:C7"/>
    <mergeCell ref="B8:C8"/>
    <mergeCell ref="B9:C9"/>
    <mergeCell ref="B10:C10"/>
    <mergeCell ref="B1:D1"/>
    <mergeCell ref="B2:C2"/>
    <mergeCell ref="B3:C3"/>
    <mergeCell ref="B4:C4"/>
    <mergeCell ref="B5:C5"/>
    <mergeCell ref="B30:C30"/>
    <mergeCell ref="B26:C26"/>
    <mergeCell ref="B12:C12"/>
    <mergeCell ref="B28:C28"/>
    <mergeCell ref="B29:C29"/>
    <mergeCell ref="B14:C14"/>
    <mergeCell ref="B20:C20"/>
    <mergeCell ref="B21:C21"/>
    <mergeCell ref="B27:C27"/>
  </mergeCells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45"/>
  <sheetViews>
    <sheetView topLeftCell="A26" workbookViewId="0">
      <selection activeCell="D45" sqref="D45"/>
    </sheetView>
  </sheetViews>
  <sheetFormatPr defaultRowHeight="15"/>
  <cols>
    <col min="1" max="1" width="5.5703125" customWidth="1"/>
    <col min="2" max="2" width="37.5703125" customWidth="1"/>
    <col min="3" max="3" width="25.42578125" customWidth="1"/>
    <col min="4" max="4" width="14.85546875" customWidth="1"/>
    <col min="5" max="5" width="9.140625" hidden="1" customWidth="1"/>
    <col min="6" max="6" width="0.5703125" hidden="1" customWidth="1"/>
    <col min="8" max="8" width="13.42578125" customWidth="1"/>
    <col min="9" max="9" width="13.140625" customWidth="1"/>
    <col min="10" max="10" width="16.5703125" customWidth="1"/>
  </cols>
  <sheetData>
    <row r="1" spans="2:10" ht="18.75" hidden="1" customHeight="1" thickBot="1"/>
    <row r="2" spans="2:10" ht="34.5" customHeight="1" thickBot="1">
      <c r="B2" s="200" t="s">
        <v>96</v>
      </c>
      <c r="C2" s="201"/>
      <c r="D2" s="201"/>
      <c r="E2" s="219"/>
      <c r="F2" s="220"/>
    </row>
    <row r="3" spans="2:10" ht="19.5" customHeight="1" thickBot="1">
      <c r="B3" s="214" t="s">
        <v>98</v>
      </c>
      <c r="C3" s="214"/>
      <c r="D3" s="59" t="s">
        <v>29</v>
      </c>
      <c r="E3" s="2"/>
      <c r="F3" s="2"/>
    </row>
    <row r="4" spans="2:10" ht="19.5" customHeight="1">
      <c r="B4" s="216" t="s">
        <v>104</v>
      </c>
      <c r="C4" s="216"/>
      <c r="D4" s="49">
        <v>854084.42</v>
      </c>
      <c r="E4" s="2"/>
      <c r="F4" s="2"/>
    </row>
    <row r="5" spans="2:10" ht="19.5" customHeight="1">
      <c r="B5" s="216" t="s">
        <v>36</v>
      </c>
      <c r="C5" s="216"/>
      <c r="D5" s="49">
        <v>725871.49</v>
      </c>
      <c r="E5" s="2"/>
      <c r="F5" s="2"/>
    </row>
    <row r="6" spans="2:10" ht="19.5" customHeight="1" thickBot="1">
      <c r="B6" s="218" t="s">
        <v>90</v>
      </c>
      <c r="C6" s="218"/>
      <c r="D6" s="58">
        <f>D4-D5</f>
        <v>128212.93000000005</v>
      </c>
      <c r="E6" s="2"/>
      <c r="F6" s="2"/>
    </row>
    <row r="7" spans="2:10" ht="19.5" customHeight="1" thickBot="1">
      <c r="B7" s="244" t="s">
        <v>100</v>
      </c>
      <c r="C7" s="244"/>
      <c r="D7" s="125">
        <f>D5</f>
        <v>725871.49</v>
      </c>
      <c r="E7" s="17"/>
      <c r="F7" s="2"/>
    </row>
    <row r="8" spans="2:10" ht="19.5" customHeight="1" thickBot="1">
      <c r="B8" s="292" t="s">
        <v>113</v>
      </c>
      <c r="C8" s="293"/>
      <c r="D8" s="60" t="s">
        <v>29</v>
      </c>
      <c r="E8" s="10"/>
    </row>
    <row r="9" spans="2:10" ht="19.5" customHeight="1" thickBot="1">
      <c r="B9" s="258" t="s">
        <v>22</v>
      </c>
      <c r="C9" s="259"/>
      <c r="D9" s="56">
        <f>D10+D11+D12+D13+D14+D15</f>
        <v>278472.76</v>
      </c>
      <c r="E9" s="11"/>
      <c r="F9" s="76"/>
      <c r="G9" s="77"/>
      <c r="H9" s="77"/>
      <c r="I9" s="77"/>
    </row>
    <row r="10" spans="2:10" ht="19.5" customHeight="1">
      <c r="B10" s="256" t="s">
        <v>2</v>
      </c>
      <c r="C10" s="257"/>
      <c r="D10" s="41">
        <v>215579</v>
      </c>
      <c r="E10" s="11"/>
      <c r="F10" s="77"/>
      <c r="G10" s="77"/>
      <c r="H10" s="78"/>
      <c r="I10" s="77"/>
      <c r="J10" s="4"/>
    </row>
    <row r="11" spans="2:10" ht="19.5" customHeight="1">
      <c r="B11" s="161" t="s">
        <v>3</v>
      </c>
      <c r="C11" s="165"/>
      <c r="D11" s="41">
        <v>43546.96</v>
      </c>
      <c r="E11" s="11"/>
      <c r="F11" s="77"/>
      <c r="G11" s="77"/>
      <c r="H11" s="78"/>
      <c r="I11" s="78"/>
      <c r="J11" s="4"/>
    </row>
    <row r="12" spans="2:10" ht="19.5" customHeight="1">
      <c r="B12" s="161" t="s">
        <v>124</v>
      </c>
      <c r="C12" s="162"/>
      <c r="D12" s="41">
        <v>3187.67</v>
      </c>
      <c r="E12" s="11"/>
      <c r="F12" s="77"/>
      <c r="G12" s="77"/>
      <c r="H12" s="78"/>
      <c r="I12" s="78"/>
      <c r="J12" s="4"/>
    </row>
    <row r="13" spans="2:10" ht="19.5" customHeight="1">
      <c r="B13" s="161" t="s">
        <v>12</v>
      </c>
      <c r="C13" s="162"/>
      <c r="D13" s="41">
        <v>8065.35</v>
      </c>
      <c r="E13" s="12"/>
      <c r="F13" s="77"/>
      <c r="G13" s="77"/>
      <c r="H13" s="77"/>
      <c r="I13" s="77"/>
    </row>
    <row r="14" spans="2:10" ht="19.5" customHeight="1">
      <c r="B14" s="161" t="s">
        <v>119</v>
      </c>
      <c r="C14" s="162"/>
      <c r="D14" s="41">
        <v>4233.78</v>
      </c>
      <c r="E14" s="12"/>
      <c r="F14" s="77"/>
      <c r="G14" s="77"/>
      <c r="H14" s="77"/>
      <c r="I14" s="77"/>
    </row>
    <row r="15" spans="2:10" ht="19.5" customHeight="1" thickBot="1">
      <c r="B15" s="163" t="s">
        <v>82</v>
      </c>
      <c r="C15" s="241"/>
      <c r="D15" s="41">
        <v>3860</v>
      </c>
      <c r="E15" s="12"/>
      <c r="F15" s="77"/>
      <c r="G15" s="77"/>
      <c r="H15" s="77"/>
      <c r="I15" s="77"/>
    </row>
    <row r="16" spans="2:10" ht="19.5" customHeight="1" thickBot="1">
      <c r="B16" s="207" t="s">
        <v>4</v>
      </c>
      <c r="C16" s="208"/>
      <c r="D16" s="42">
        <v>78447.62</v>
      </c>
      <c r="E16" s="12"/>
      <c r="F16" s="77"/>
      <c r="G16" s="77"/>
      <c r="H16" s="77"/>
      <c r="I16" s="77"/>
    </row>
    <row r="17" spans="2:9" ht="19.5" customHeight="1">
      <c r="B17" s="168" t="s">
        <v>17</v>
      </c>
      <c r="C17" s="169"/>
      <c r="D17" s="40">
        <f>D18+D19+D20+D21+D22+D23+D24+D25+D26+D27+D28+D29</f>
        <v>468096.09</v>
      </c>
      <c r="E17" s="12"/>
      <c r="F17" s="77"/>
      <c r="G17" s="77"/>
      <c r="H17" s="77"/>
      <c r="I17" s="77"/>
    </row>
    <row r="18" spans="2:9" ht="19.5" customHeight="1">
      <c r="B18" s="172" t="s">
        <v>9</v>
      </c>
      <c r="C18" s="173"/>
      <c r="D18" s="82">
        <v>65576.240000000005</v>
      </c>
      <c r="E18" s="12"/>
      <c r="F18" s="77"/>
      <c r="G18" s="77"/>
      <c r="H18" s="77"/>
      <c r="I18" s="77"/>
    </row>
    <row r="19" spans="2:9" ht="19.5" customHeight="1">
      <c r="B19" s="203" t="s">
        <v>5</v>
      </c>
      <c r="C19" s="204"/>
      <c r="D19" s="83">
        <v>37517.35</v>
      </c>
      <c r="E19" s="12"/>
      <c r="F19" s="77"/>
      <c r="G19" s="77"/>
      <c r="H19" s="77"/>
      <c r="I19" s="77"/>
    </row>
    <row r="20" spans="2:9" ht="19.5" customHeight="1">
      <c r="B20" s="205" t="s">
        <v>6</v>
      </c>
      <c r="C20" s="206"/>
      <c r="D20" s="72">
        <v>225208.81</v>
      </c>
      <c r="E20" s="12"/>
      <c r="F20" s="77"/>
      <c r="G20" s="77"/>
      <c r="H20" s="77"/>
      <c r="I20" s="77"/>
    </row>
    <row r="21" spans="2:9" ht="19.5" customHeight="1">
      <c r="B21" s="189" t="s">
        <v>3</v>
      </c>
      <c r="C21" s="164"/>
      <c r="D21" s="73">
        <v>45574.43</v>
      </c>
      <c r="E21" s="11"/>
      <c r="F21" s="77"/>
      <c r="G21" s="77"/>
      <c r="H21" s="77"/>
      <c r="I21" s="77"/>
    </row>
    <row r="22" spans="2:9" ht="19.5" customHeight="1">
      <c r="B22" s="161" t="s">
        <v>51</v>
      </c>
      <c r="C22" s="162"/>
      <c r="D22" s="73">
        <v>6868.69</v>
      </c>
      <c r="E22" s="11"/>
      <c r="F22" s="77"/>
      <c r="G22" s="77"/>
      <c r="H22" s="77"/>
      <c r="I22" s="77"/>
    </row>
    <row r="23" spans="2:9" ht="19.5" customHeight="1">
      <c r="B23" s="174" t="s">
        <v>21</v>
      </c>
      <c r="C23" s="175"/>
      <c r="D23" s="73">
        <v>28844.639999999999</v>
      </c>
      <c r="E23" s="11"/>
      <c r="F23" s="77"/>
      <c r="G23" s="77"/>
      <c r="H23" s="77"/>
      <c r="I23" s="77"/>
    </row>
    <row r="24" spans="2:9" ht="19.5" customHeight="1">
      <c r="B24" s="174" t="s">
        <v>105</v>
      </c>
      <c r="C24" s="199"/>
      <c r="D24" s="73">
        <v>1051.5999999999999</v>
      </c>
      <c r="E24" s="11"/>
      <c r="F24" s="77"/>
      <c r="G24" s="77"/>
      <c r="H24" s="77"/>
      <c r="I24" s="77"/>
    </row>
    <row r="25" spans="2:9" ht="19.5" customHeight="1">
      <c r="B25" s="163" t="s">
        <v>55</v>
      </c>
      <c r="C25" s="164"/>
      <c r="D25" s="73">
        <v>1564.86</v>
      </c>
      <c r="E25" s="13"/>
      <c r="F25" s="77"/>
      <c r="G25" s="77"/>
      <c r="H25" s="77"/>
      <c r="I25" s="77"/>
    </row>
    <row r="26" spans="2:9" ht="19.5" customHeight="1">
      <c r="B26" s="161" t="s">
        <v>129</v>
      </c>
      <c r="C26" s="162"/>
      <c r="D26" s="73">
        <v>5766.69</v>
      </c>
      <c r="E26" s="81"/>
      <c r="F26" s="77"/>
      <c r="G26" s="77"/>
      <c r="H26" s="77"/>
      <c r="I26" s="77"/>
    </row>
    <row r="27" spans="2:9" ht="19.5" customHeight="1">
      <c r="B27" s="161" t="s">
        <v>118</v>
      </c>
      <c r="C27" s="162"/>
      <c r="D27" s="73">
        <v>4000</v>
      </c>
      <c r="E27" s="77"/>
      <c r="F27" s="77"/>
      <c r="G27" s="77"/>
      <c r="H27" s="77"/>
      <c r="I27" s="77"/>
    </row>
    <row r="28" spans="2:9" ht="19.5" customHeight="1">
      <c r="B28" s="161" t="s">
        <v>83</v>
      </c>
      <c r="C28" s="162"/>
      <c r="D28" s="73">
        <v>7817.38</v>
      </c>
      <c r="E28" s="77"/>
      <c r="F28" s="77"/>
      <c r="G28" s="77"/>
      <c r="H28" s="77"/>
      <c r="I28" s="77"/>
    </row>
    <row r="29" spans="2:9" ht="19.5" customHeight="1" thickBot="1">
      <c r="B29" s="185" t="s">
        <v>26</v>
      </c>
      <c r="C29" s="274"/>
      <c r="D29" s="88">
        <v>38305.4</v>
      </c>
      <c r="E29" s="77"/>
      <c r="F29" s="77"/>
      <c r="G29" s="77"/>
      <c r="H29" s="77"/>
      <c r="I29" s="77"/>
    </row>
    <row r="30" spans="2:9" ht="19.5" customHeight="1" thickBot="1">
      <c r="B30" s="260" t="s">
        <v>85</v>
      </c>
      <c r="C30" s="261"/>
      <c r="D30" s="45">
        <v>916.56</v>
      </c>
      <c r="E30" s="77"/>
      <c r="F30" s="77"/>
      <c r="G30" s="77"/>
      <c r="H30" s="77"/>
      <c r="I30" s="77"/>
    </row>
    <row r="31" spans="2:9" ht="19.5" customHeight="1" thickBot="1">
      <c r="B31" s="190" t="s">
        <v>39</v>
      </c>
      <c r="C31" s="191"/>
      <c r="D31" s="42">
        <v>2734.73</v>
      </c>
      <c r="E31" s="77"/>
      <c r="F31" s="77"/>
      <c r="G31" s="77"/>
      <c r="H31" s="77"/>
      <c r="I31" s="77"/>
    </row>
    <row r="32" spans="2:9" ht="19.5" customHeight="1">
      <c r="B32" s="168" t="s">
        <v>31</v>
      </c>
      <c r="C32" s="169"/>
      <c r="D32" s="40">
        <f>D33++D34+D35+D36+D37+D38+D39+D40+D41+D42</f>
        <v>239397.28999999998</v>
      </c>
      <c r="E32" s="77"/>
      <c r="F32" s="77"/>
      <c r="G32" s="77"/>
      <c r="H32" s="77"/>
      <c r="I32" s="77"/>
    </row>
    <row r="33" spans="2:9" ht="19.5" customHeight="1">
      <c r="B33" s="172" t="s">
        <v>32</v>
      </c>
      <c r="C33" s="173"/>
      <c r="D33" s="73">
        <v>124620.59</v>
      </c>
      <c r="E33" s="77"/>
      <c r="F33" s="77"/>
      <c r="G33" s="77"/>
      <c r="H33" s="77"/>
      <c r="I33" s="77"/>
    </row>
    <row r="34" spans="2:9" ht="19.5" customHeight="1">
      <c r="B34" s="161" t="s">
        <v>10</v>
      </c>
      <c r="C34" s="165"/>
      <c r="D34" s="73">
        <v>25037.200000000001</v>
      </c>
      <c r="E34" s="77"/>
      <c r="F34" s="77"/>
      <c r="G34" s="77"/>
      <c r="H34" s="77"/>
      <c r="I34" s="77"/>
    </row>
    <row r="35" spans="2:9" ht="19.5" customHeight="1">
      <c r="B35" s="161" t="s">
        <v>33</v>
      </c>
      <c r="C35" s="165"/>
      <c r="D35" s="73">
        <v>41547.39</v>
      </c>
      <c r="E35" s="77"/>
      <c r="F35" s="77"/>
      <c r="G35" s="77"/>
      <c r="H35" s="77"/>
      <c r="I35" s="77"/>
    </row>
    <row r="36" spans="2:9" ht="19.5" customHeight="1">
      <c r="B36" s="161" t="s">
        <v>37</v>
      </c>
      <c r="C36" s="165"/>
      <c r="D36" s="73">
        <v>8693.77</v>
      </c>
      <c r="E36" s="77"/>
      <c r="F36" s="77"/>
      <c r="G36" s="77"/>
      <c r="H36" s="77"/>
      <c r="I36" s="77"/>
    </row>
    <row r="37" spans="2:9" ht="19.5" customHeight="1">
      <c r="B37" s="161" t="s">
        <v>1</v>
      </c>
      <c r="C37" s="165"/>
      <c r="D37" s="73">
        <v>8368.56</v>
      </c>
      <c r="E37" s="77"/>
      <c r="F37" s="77"/>
      <c r="G37" s="77"/>
      <c r="H37" s="77"/>
      <c r="I37" s="77"/>
    </row>
    <row r="38" spans="2:9" ht="19.5" customHeight="1">
      <c r="B38" s="189" t="s">
        <v>14</v>
      </c>
      <c r="C38" s="164"/>
      <c r="D38" s="73">
        <v>4140.87</v>
      </c>
      <c r="E38" s="77"/>
      <c r="F38" s="77"/>
      <c r="G38" s="77"/>
      <c r="H38" s="77"/>
      <c r="I38" s="77"/>
    </row>
    <row r="39" spans="2:9" ht="19.5" customHeight="1">
      <c r="B39" s="189" t="s">
        <v>0</v>
      </c>
      <c r="C39" s="164"/>
      <c r="D39" s="73">
        <v>4063.88</v>
      </c>
      <c r="E39" s="77"/>
      <c r="F39" s="77"/>
      <c r="G39" s="77"/>
      <c r="H39" s="77"/>
      <c r="I39" s="77"/>
    </row>
    <row r="40" spans="2:9" ht="19.5" customHeight="1">
      <c r="B40" s="189" t="s">
        <v>44</v>
      </c>
      <c r="C40" s="164"/>
      <c r="D40" s="73">
        <v>1308.1600000000001</v>
      </c>
      <c r="E40" s="77"/>
      <c r="F40" s="77"/>
      <c r="G40" s="77"/>
      <c r="H40" s="77"/>
      <c r="I40" s="77"/>
    </row>
    <row r="41" spans="2:9" ht="19.5" customHeight="1">
      <c r="B41" s="189" t="s">
        <v>16</v>
      </c>
      <c r="C41" s="164"/>
      <c r="D41" s="73">
        <v>2004.57</v>
      </c>
    </row>
    <row r="42" spans="2:9" ht="19.5" customHeight="1" thickBot="1">
      <c r="B42" s="196" t="s">
        <v>120</v>
      </c>
      <c r="C42" s="197"/>
      <c r="D42" s="88">
        <v>19612.3</v>
      </c>
    </row>
    <row r="43" spans="2:9" ht="19.5" customHeight="1" thickBot="1">
      <c r="B43" s="294" t="s">
        <v>34</v>
      </c>
      <c r="C43" s="295"/>
      <c r="D43" s="143">
        <f>D9+D16+D17+D30+D31+D32</f>
        <v>1068065.05</v>
      </c>
      <c r="E43" s="7"/>
    </row>
    <row r="45" spans="2:9">
      <c r="D45" s="4"/>
    </row>
  </sheetData>
  <mergeCells count="42">
    <mergeCell ref="B43:C43"/>
    <mergeCell ref="B28:C28"/>
    <mergeCell ref="B41:C41"/>
    <mergeCell ref="B42:C42"/>
    <mergeCell ref="B35:C35"/>
    <mergeCell ref="B36:C36"/>
    <mergeCell ref="B37:C37"/>
    <mergeCell ref="B38:C38"/>
    <mergeCell ref="B39:C39"/>
    <mergeCell ref="B40:C40"/>
    <mergeCell ref="B32:C32"/>
    <mergeCell ref="B33:C33"/>
    <mergeCell ref="B34:C34"/>
    <mergeCell ref="B29:C29"/>
    <mergeCell ref="B31:C31"/>
    <mergeCell ref="B30:C30"/>
    <mergeCell ref="B2:F2"/>
    <mergeCell ref="B3:C3"/>
    <mergeCell ref="B4:C4"/>
    <mergeCell ref="B5:C5"/>
    <mergeCell ref="B26:C26"/>
    <mergeCell ref="B6:C6"/>
    <mergeCell ref="B7:C7"/>
    <mergeCell ref="B8:C8"/>
    <mergeCell ref="B9:C9"/>
    <mergeCell ref="B10:C10"/>
    <mergeCell ref="B11:C11"/>
    <mergeCell ref="B13:C13"/>
    <mergeCell ref="B12:C12"/>
    <mergeCell ref="B27:C27"/>
    <mergeCell ref="B14:C14"/>
    <mergeCell ref="B15:C15"/>
    <mergeCell ref="B18:C18"/>
    <mergeCell ref="B21:C21"/>
    <mergeCell ref="B22:C22"/>
    <mergeCell ref="B23:C23"/>
    <mergeCell ref="B24:C24"/>
    <mergeCell ref="B19:C19"/>
    <mergeCell ref="B20:C20"/>
    <mergeCell ref="B16:C16"/>
    <mergeCell ref="B17:C17"/>
    <mergeCell ref="B25:C2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1:J45"/>
  <sheetViews>
    <sheetView topLeftCell="A23" workbookViewId="0">
      <selection activeCell="D45" sqref="D45"/>
    </sheetView>
  </sheetViews>
  <sheetFormatPr defaultRowHeight="15"/>
  <cols>
    <col min="1" max="1" width="5.28515625" customWidth="1"/>
    <col min="2" max="2" width="20.7109375" customWidth="1"/>
    <col min="3" max="3" width="45" customWidth="1"/>
    <col min="4" max="4" width="15" customWidth="1"/>
    <col min="5" max="5" width="9.140625" hidden="1" customWidth="1"/>
    <col min="6" max="6" width="0.140625" customWidth="1"/>
    <col min="8" max="8" width="15.140625" customWidth="1"/>
    <col min="9" max="9" width="13.28515625" customWidth="1"/>
  </cols>
  <sheetData>
    <row r="1" spans="2:9" ht="15.75" hidden="1" thickBot="1"/>
    <row r="2" spans="2:9" ht="36" customHeight="1" thickBot="1">
      <c r="B2" s="200" t="s">
        <v>97</v>
      </c>
      <c r="C2" s="201"/>
      <c r="D2" s="201"/>
      <c r="E2" s="219"/>
      <c r="F2" s="220"/>
    </row>
    <row r="3" spans="2:9" ht="19.5" customHeight="1" thickBot="1">
      <c r="B3" s="214" t="s">
        <v>98</v>
      </c>
      <c r="C3" s="214"/>
      <c r="D3" s="59" t="s">
        <v>29</v>
      </c>
      <c r="E3" s="2"/>
      <c r="F3" s="2"/>
    </row>
    <row r="4" spans="2:9" ht="19.5" customHeight="1">
      <c r="B4" s="216" t="s">
        <v>104</v>
      </c>
      <c r="C4" s="216"/>
      <c r="D4" s="49">
        <v>1600968.89</v>
      </c>
      <c r="E4" s="2"/>
      <c r="F4" s="2"/>
    </row>
    <row r="5" spans="2:9" ht="19.5" customHeight="1">
      <c r="B5" s="216" t="s">
        <v>36</v>
      </c>
      <c r="C5" s="216"/>
      <c r="D5" s="49">
        <v>1382251.35</v>
      </c>
      <c r="E5" s="2"/>
      <c r="F5" s="2"/>
    </row>
    <row r="6" spans="2:9" ht="19.5" customHeight="1" thickBot="1">
      <c r="B6" s="218" t="s">
        <v>90</v>
      </c>
      <c r="C6" s="218"/>
      <c r="D6" s="58">
        <f>D4-D5</f>
        <v>218717.5399999998</v>
      </c>
      <c r="E6" s="2"/>
      <c r="F6" s="2"/>
    </row>
    <row r="7" spans="2:9" ht="19.5" customHeight="1" thickBot="1">
      <c r="B7" s="244" t="s">
        <v>100</v>
      </c>
      <c r="C7" s="244"/>
      <c r="D7" s="125">
        <f>D5</f>
        <v>1382251.35</v>
      </c>
      <c r="E7" s="17"/>
      <c r="F7" s="2"/>
    </row>
    <row r="8" spans="2:9" ht="19.5" customHeight="1" thickBot="1">
      <c r="B8" s="292" t="s">
        <v>99</v>
      </c>
      <c r="C8" s="293"/>
      <c r="D8" s="60" t="s">
        <v>29</v>
      </c>
      <c r="E8" s="10"/>
    </row>
    <row r="9" spans="2:9" ht="19.5" customHeight="1">
      <c r="B9" s="192" t="s">
        <v>22</v>
      </c>
      <c r="C9" s="193"/>
      <c r="D9" s="56">
        <f>D10+D11+D12+D13</f>
        <v>259145.31</v>
      </c>
      <c r="E9" s="11"/>
      <c r="F9" s="76"/>
      <c r="G9" s="77"/>
      <c r="H9" s="77"/>
    </row>
    <row r="10" spans="2:9" ht="19.5" customHeight="1">
      <c r="B10" s="189" t="s">
        <v>2</v>
      </c>
      <c r="C10" s="164"/>
      <c r="D10" s="41">
        <v>209753</v>
      </c>
      <c r="E10" s="11"/>
      <c r="F10" s="77"/>
      <c r="G10" s="77"/>
      <c r="H10" s="78"/>
    </row>
    <row r="11" spans="2:9" ht="19.5" customHeight="1">
      <c r="B11" s="161" t="s">
        <v>3</v>
      </c>
      <c r="C11" s="165"/>
      <c r="D11" s="41">
        <v>42370.11</v>
      </c>
      <c r="E11" s="11"/>
      <c r="F11" s="77"/>
      <c r="G11" s="77"/>
      <c r="H11" s="78"/>
      <c r="I11" s="4"/>
    </row>
    <row r="12" spans="2:9" ht="19.5" customHeight="1">
      <c r="B12" s="161" t="s">
        <v>12</v>
      </c>
      <c r="C12" s="162"/>
      <c r="D12" s="41">
        <v>6372.2</v>
      </c>
      <c r="E12" s="12"/>
      <c r="F12" s="77"/>
      <c r="G12" s="77"/>
      <c r="H12" s="77"/>
    </row>
    <row r="13" spans="2:9" ht="19.5" customHeight="1" thickBot="1">
      <c r="B13" s="194" t="s">
        <v>82</v>
      </c>
      <c r="C13" s="195"/>
      <c r="D13" s="41">
        <v>650</v>
      </c>
      <c r="E13" s="12"/>
      <c r="F13" s="77"/>
      <c r="G13" s="77"/>
      <c r="H13" s="77"/>
    </row>
    <row r="14" spans="2:9" ht="19.5" customHeight="1" thickBot="1">
      <c r="B14" s="166" t="s">
        <v>4</v>
      </c>
      <c r="C14" s="167"/>
      <c r="D14" s="42">
        <v>78878.92</v>
      </c>
      <c r="E14" s="12"/>
      <c r="F14" s="77"/>
      <c r="G14" s="77"/>
      <c r="H14" s="77"/>
    </row>
    <row r="15" spans="2:9" ht="19.5" customHeight="1">
      <c r="B15" s="168" t="s">
        <v>17</v>
      </c>
      <c r="C15" s="169"/>
      <c r="D15" s="40">
        <f>D16+D17+D18+D19+D20+D21+D22+D23+D24+D25+D26</f>
        <v>596358.34</v>
      </c>
      <c r="E15" s="12"/>
      <c r="F15" s="77"/>
      <c r="G15" s="77"/>
      <c r="H15" s="77"/>
    </row>
    <row r="16" spans="2:9" ht="19.5" customHeight="1">
      <c r="B16" s="172" t="s">
        <v>9</v>
      </c>
      <c r="C16" s="173"/>
      <c r="D16" s="82">
        <v>75763.86</v>
      </c>
      <c r="E16" s="12"/>
      <c r="F16" s="77"/>
      <c r="G16" s="77"/>
      <c r="H16" s="77"/>
    </row>
    <row r="17" spans="2:10" ht="19.5" customHeight="1">
      <c r="B17" s="203" t="s">
        <v>5</v>
      </c>
      <c r="C17" s="204"/>
      <c r="D17" s="83">
        <v>33525.599999999999</v>
      </c>
      <c r="E17" s="12"/>
      <c r="F17" s="77"/>
      <c r="G17" s="77"/>
      <c r="H17" s="77"/>
    </row>
    <row r="18" spans="2:10" ht="19.5" customHeight="1">
      <c r="B18" s="205" t="s">
        <v>6</v>
      </c>
      <c r="C18" s="206"/>
      <c r="D18" s="72">
        <v>291139.42</v>
      </c>
      <c r="E18" s="12"/>
      <c r="F18" s="77"/>
      <c r="G18" s="77"/>
      <c r="H18" s="77"/>
    </row>
    <row r="19" spans="2:10" ht="19.5" customHeight="1">
      <c r="B19" s="189" t="s">
        <v>3</v>
      </c>
      <c r="C19" s="164"/>
      <c r="D19" s="73">
        <v>58916.49</v>
      </c>
      <c r="E19" s="11"/>
      <c r="F19" s="77"/>
      <c r="G19" s="77"/>
      <c r="H19" s="77"/>
    </row>
    <row r="20" spans="2:10" ht="19.5" customHeight="1">
      <c r="B20" s="161" t="s">
        <v>51</v>
      </c>
      <c r="C20" s="162"/>
      <c r="D20" s="73">
        <v>12875.25</v>
      </c>
      <c r="E20" s="11"/>
      <c r="F20" s="77"/>
      <c r="G20" s="77"/>
      <c r="H20" s="77"/>
    </row>
    <row r="21" spans="2:10" ht="19.5" customHeight="1">
      <c r="B21" s="174" t="s">
        <v>21</v>
      </c>
      <c r="C21" s="175"/>
      <c r="D21" s="73">
        <v>54068.87</v>
      </c>
      <c r="E21" s="11"/>
      <c r="F21" s="77"/>
      <c r="G21" s="77"/>
      <c r="H21" s="77"/>
    </row>
    <row r="22" spans="2:10" ht="19.5" customHeight="1">
      <c r="B22" s="174" t="s">
        <v>142</v>
      </c>
      <c r="C22" s="199"/>
      <c r="D22" s="73">
        <v>18000</v>
      </c>
      <c r="E22" s="11"/>
      <c r="F22" s="77"/>
      <c r="G22" s="77"/>
      <c r="H22" s="77"/>
    </row>
    <row r="23" spans="2:10" ht="19.5" customHeight="1">
      <c r="B23" s="174" t="s">
        <v>26</v>
      </c>
      <c r="C23" s="199"/>
      <c r="D23" s="73">
        <v>33825.699999999997</v>
      </c>
      <c r="E23" s="11"/>
      <c r="F23" s="77"/>
      <c r="G23" s="77"/>
      <c r="H23" s="77"/>
    </row>
    <row r="24" spans="2:10" ht="19.5" customHeight="1">
      <c r="B24" s="163" t="s">
        <v>52</v>
      </c>
      <c r="C24" s="164"/>
      <c r="D24" s="73">
        <v>2933.31</v>
      </c>
      <c r="E24" s="13"/>
      <c r="F24" s="77"/>
      <c r="G24" s="77"/>
      <c r="H24" s="77"/>
    </row>
    <row r="25" spans="2:10" ht="19.5" customHeight="1">
      <c r="B25" s="161" t="s">
        <v>129</v>
      </c>
      <c r="C25" s="162"/>
      <c r="D25" s="73">
        <v>7773.74</v>
      </c>
      <c r="E25" s="81"/>
      <c r="F25" s="77"/>
      <c r="G25" s="77"/>
      <c r="H25" s="77"/>
      <c r="I25" s="75"/>
      <c r="J25" s="75"/>
    </row>
    <row r="26" spans="2:10" ht="19.5" customHeight="1" thickBot="1">
      <c r="B26" s="185" t="s">
        <v>83</v>
      </c>
      <c r="C26" s="186"/>
      <c r="D26" s="88">
        <v>7536.1</v>
      </c>
      <c r="E26" s="77"/>
      <c r="F26" s="77"/>
      <c r="G26" s="77"/>
      <c r="H26" s="77"/>
    </row>
    <row r="27" spans="2:10" ht="19.5" customHeight="1" thickBot="1">
      <c r="B27" s="260" t="s">
        <v>85</v>
      </c>
      <c r="C27" s="261"/>
      <c r="D27" s="51">
        <v>1718.07</v>
      </c>
      <c r="E27" s="77"/>
      <c r="F27" s="77"/>
      <c r="G27" s="77"/>
      <c r="H27" s="77"/>
    </row>
    <row r="28" spans="2:10" ht="19.5" customHeight="1">
      <c r="B28" s="168" t="s">
        <v>53</v>
      </c>
      <c r="C28" s="169"/>
      <c r="D28" s="40">
        <f>D29+D30</f>
        <v>279886</v>
      </c>
      <c r="E28" s="77"/>
      <c r="F28" s="77"/>
      <c r="G28" s="77"/>
      <c r="H28" s="77"/>
    </row>
    <row r="29" spans="2:10" ht="19.5" customHeight="1">
      <c r="B29" s="161" t="s">
        <v>102</v>
      </c>
      <c r="C29" s="162"/>
      <c r="D29" s="73">
        <v>252865</v>
      </c>
      <c r="E29" s="77"/>
      <c r="F29" s="77"/>
      <c r="G29" s="77"/>
      <c r="H29" s="77"/>
    </row>
    <row r="30" spans="2:10" ht="19.5" customHeight="1" thickBot="1">
      <c r="B30" s="185" t="s">
        <v>121</v>
      </c>
      <c r="C30" s="186"/>
      <c r="D30" s="88">
        <v>27021</v>
      </c>
      <c r="E30" s="77"/>
      <c r="F30" s="77"/>
      <c r="G30" s="77"/>
      <c r="H30" s="77"/>
    </row>
    <row r="31" spans="2:10" ht="19.5" customHeight="1" thickBot="1">
      <c r="B31" s="260" t="s">
        <v>39</v>
      </c>
      <c r="C31" s="279"/>
      <c r="D31" s="45">
        <v>5126.21</v>
      </c>
      <c r="E31" s="77"/>
      <c r="F31" s="77"/>
      <c r="G31" s="77"/>
      <c r="H31" s="77"/>
    </row>
    <row r="32" spans="2:10" ht="19.5" customHeight="1">
      <c r="B32" s="168" t="s">
        <v>31</v>
      </c>
      <c r="C32" s="169"/>
      <c r="D32" s="40">
        <f>D33+D34+D35+D36+D37+D38+D39+D40+D41+D42</f>
        <v>446820.44999999995</v>
      </c>
      <c r="E32" s="77"/>
      <c r="F32" s="77"/>
      <c r="G32" s="77"/>
      <c r="H32" s="77"/>
    </row>
    <row r="33" spans="2:8" ht="19.5" customHeight="1">
      <c r="B33" s="172" t="s">
        <v>32</v>
      </c>
      <c r="C33" s="173"/>
      <c r="D33" s="73">
        <v>233599.49</v>
      </c>
      <c r="E33" s="77"/>
      <c r="F33" s="77"/>
      <c r="G33" s="77"/>
      <c r="H33" s="77"/>
    </row>
    <row r="34" spans="2:8" ht="19.5" customHeight="1">
      <c r="B34" s="161" t="s">
        <v>10</v>
      </c>
      <c r="C34" s="165"/>
      <c r="D34" s="73">
        <v>46931.87</v>
      </c>
      <c r="E34" s="77"/>
      <c r="F34" s="77"/>
      <c r="G34" s="77"/>
      <c r="H34" s="77"/>
    </row>
    <row r="35" spans="2:8" ht="19.5" customHeight="1">
      <c r="B35" s="161" t="s">
        <v>33</v>
      </c>
      <c r="C35" s="165"/>
      <c r="D35" s="73">
        <v>77879.98</v>
      </c>
      <c r="E35" s="77"/>
      <c r="F35" s="77"/>
      <c r="G35" s="77"/>
      <c r="H35" s="77"/>
    </row>
    <row r="36" spans="2:8" ht="19.5" customHeight="1">
      <c r="B36" s="161" t="s">
        <v>37</v>
      </c>
      <c r="C36" s="165"/>
      <c r="D36" s="73">
        <v>16296.35</v>
      </c>
      <c r="E36" s="77"/>
      <c r="F36" s="77"/>
      <c r="G36" s="77"/>
      <c r="H36" s="77"/>
    </row>
    <row r="37" spans="2:8" ht="19.5" customHeight="1">
      <c r="B37" s="161" t="s">
        <v>1</v>
      </c>
      <c r="C37" s="165"/>
      <c r="D37" s="73">
        <v>18206.740000000002</v>
      </c>
      <c r="E37" s="77"/>
      <c r="F37" s="77"/>
      <c r="G37" s="77"/>
      <c r="H37" s="77"/>
    </row>
    <row r="38" spans="2:8" ht="19.5" customHeight="1">
      <c r="B38" s="189" t="s">
        <v>14</v>
      </c>
      <c r="C38" s="164"/>
      <c r="D38" s="73">
        <v>7761.99</v>
      </c>
      <c r="E38" s="77"/>
      <c r="F38" s="77"/>
      <c r="G38" s="77"/>
      <c r="H38" s="77"/>
    </row>
    <row r="39" spans="2:8" ht="19.5" customHeight="1">
      <c r="B39" s="189" t="s">
        <v>0</v>
      </c>
      <c r="C39" s="164"/>
      <c r="D39" s="73">
        <v>3171.4</v>
      </c>
      <c r="E39" s="77"/>
      <c r="F39" s="77"/>
      <c r="G39" s="77"/>
      <c r="H39" s="77"/>
    </row>
    <row r="40" spans="2:8" ht="19.5" customHeight="1">
      <c r="B40" s="189" t="s">
        <v>44</v>
      </c>
      <c r="C40" s="164"/>
      <c r="D40" s="73">
        <v>2452.12</v>
      </c>
      <c r="E40" s="77"/>
      <c r="F40" s="77"/>
      <c r="G40" s="77"/>
      <c r="H40" s="77"/>
    </row>
    <row r="41" spans="2:8" ht="19.5" customHeight="1">
      <c r="B41" s="189" t="s">
        <v>16</v>
      </c>
      <c r="C41" s="164"/>
      <c r="D41" s="73">
        <v>3757.53</v>
      </c>
      <c r="E41" s="77"/>
      <c r="F41" s="77"/>
      <c r="G41" s="77"/>
      <c r="H41" s="77"/>
    </row>
    <row r="42" spans="2:8" ht="19.5" customHeight="1" thickBot="1">
      <c r="B42" s="196" t="s">
        <v>120</v>
      </c>
      <c r="C42" s="296"/>
      <c r="D42" s="88">
        <v>36762.980000000003</v>
      </c>
    </row>
    <row r="43" spans="2:8" ht="19.5" customHeight="1" thickBot="1">
      <c r="C43" s="65" t="s">
        <v>34</v>
      </c>
      <c r="D43" s="143">
        <f>D9+D14+D15+D27+D28+D31+D32</f>
        <v>1667933.2999999998</v>
      </c>
      <c r="E43" s="7"/>
    </row>
    <row r="45" spans="2:8">
      <c r="D45" s="4"/>
    </row>
  </sheetData>
  <mergeCells count="41">
    <mergeCell ref="B42:C42"/>
    <mergeCell ref="B37:C37"/>
    <mergeCell ref="B26:C26"/>
    <mergeCell ref="B28:C28"/>
    <mergeCell ref="B31:C31"/>
    <mergeCell ref="B32:C32"/>
    <mergeCell ref="B33:C33"/>
    <mergeCell ref="B34:C34"/>
    <mergeCell ref="B35:C35"/>
    <mergeCell ref="B36:C36"/>
    <mergeCell ref="B38:C38"/>
    <mergeCell ref="B39:C39"/>
    <mergeCell ref="B40:C40"/>
    <mergeCell ref="B41:C41"/>
    <mergeCell ref="B27:C27"/>
    <mergeCell ref="B29:C29"/>
    <mergeCell ref="B7:C7"/>
    <mergeCell ref="B8:C8"/>
    <mergeCell ref="B9:C9"/>
    <mergeCell ref="B10:C10"/>
    <mergeCell ref="B11:C11"/>
    <mergeCell ref="B2:F2"/>
    <mergeCell ref="B3:C3"/>
    <mergeCell ref="B4:C4"/>
    <mergeCell ref="B5:C5"/>
    <mergeCell ref="B6:C6"/>
    <mergeCell ref="B30:C30"/>
    <mergeCell ref="B25:C25"/>
    <mergeCell ref="B23:C23"/>
    <mergeCell ref="B13:C13"/>
    <mergeCell ref="B12:C12"/>
    <mergeCell ref="B19:C19"/>
    <mergeCell ref="B20:C20"/>
    <mergeCell ref="B21:C21"/>
    <mergeCell ref="B22:C22"/>
    <mergeCell ref="B24:C24"/>
    <mergeCell ref="B14:C14"/>
    <mergeCell ref="B15:C15"/>
    <mergeCell ref="B16:C16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6"/>
  <sheetViews>
    <sheetView topLeftCell="A28" zoomScaleNormal="100" workbookViewId="0">
      <selection activeCell="D46" sqref="D46"/>
    </sheetView>
  </sheetViews>
  <sheetFormatPr defaultRowHeight="15"/>
  <cols>
    <col min="1" max="1" width="4.7109375" customWidth="1"/>
    <col min="3" max="3" width="58.28515625" customWidth="1"/>
    <col min="4" max="4" width="16" customWidth="1"/>
    <col min="5" max="5" width="2.7109375" hidden="1" customWidth="1"/>
    <col min="7" max="7" width="14.42578125" customWidth="1"/>
  </cols>
  <sheetData>
    <row r="1" spans="2:8" ht="36.75" customHeight="1" thickBot="1">
      <c r="B1" s="200" t="s">
        <v>69</v>
      </c>
      <c r="C1" s="201"/>
      <c r="D1" s="201"/>
      <c r="E1" s="202"/>
    </row>
    <row r="2" spans="2:8" ht="19.5" customHeight="1" thickBot="1">
      <c r="B2" s="214" t="s">
        <v>98</v>
      </c>
      <c r="C2" s="214"/>
      <c r="D2" s="59" t="s">
        <v>29</v>
      </c>
      <c r="E2" s="2"/>
    </row>
    <row r="3" spans="2:8" ht="19.5" customHeight="1">
      <c r="B3" s="215" t="s">
        <v>80</v>
      </c>
      <c r="C3" s="215"/>
      <c r="D3" s="48">
        <v>105397.5</v>
      </c>
    </row>
    <row r="4" spans="2:8" ht="19.5" customHeight="1">
      <c r="B4" s="216" t="s">
        <v>103</v>
      </c>
      <c r="C4" s="216"/>
      <c r="D4" s="49">
        <v>1029932.29</v>
      </c>
    </row>
    <row r="5" spans="2:8" ht="19.5" customHeight="1">
      <c r="B5" s="217" t="s">
        <v>36</v>
      </c>
      <c r="C5" s="217"/>
      <c r="D5" s="49">
        <v>1034069.32</v>
      </c>
    </row>
    <row r="6" spans="2:8" ht="19.5" customHeight="1" thickBot="1">
      <c r="B6" s="218" t="s">
        <v>90</v>
      </c>
      <c r="C6" s="218"/>
      <c r="D6" s="58">
        <f>D3+D4-D5</f>
        <v>101260.47000000009</v>
      </c>
    </row>
    <row r="7" spans="2:8" ht="19.5" customHeight="1" thickBot="1">
      <c r="B7" s="211" t="s">
        <v>100</v>
      </c>
      <c r="C7" s="212"/>
      <c r="D7" s="57">
        <f>D5</f>
        <v>1034069.32</v>
      </c>
    </row>
    <row r="8" spans="2:8" ht="19.5" customHeight="1" thickBot="1">
      <c r="B8" s="209" t="s">
        <v>99</v>
      </c>
      <c r="C8" s="210"/>
      <c r="D8" s="55" t="s">
        <v>29</v>
      </c>
      <c r="E8" s="2"/>
    </row>
    <row r="9" spans="2:8" ht="19.5" customHeight="1" thickBot="1">
      <c r="B9" s="192" t="s">
        <v>11</v>
      </c>
      <c r="C9" s="193"/>
      <c r="D9" s="50">
        <f>D10+D11+D12+D13</f>
        <v>169819.62</v>
      </c>
      <c r="E9" s="92"/>
      <c r="F9" s="77"/>
      <c r="G9" s="77"/>
      <c r="H9" s="77"/>
    </row>
    <row r="10" spans="2:8" ht="19.5" customHeight="1">
      <c r="B10" s="161" t="s">
        <v>18</v>
      </c>
      <c r="C10" s="165"/>
      <c r="D10" s="100">
        <v>138000</v>
      </c>
      <c r="E10" s="77"/>
      <c r="F10" s="77"/>
      <c r="G10" s="77"/>
      <c r="H10" s="77"/>
    </row>
    <row r="11" spans="2:8" ht="19.5" customHeight="1">
      <c r="B11" s="161" t="s">
        <v>3</v>
      </c>
      <c r="C11" s="165"/>
      <c r="D11" s="73">
        <v>27876</v>
      </c>
      <c r="E11" s="77"/>
      <c r="F11" s="77"/>
      <c r="G11" s="77"/>
      <c r="H11" s="77"/>
    </row>
    <row r="12" spans="2:8" ht="19.5" customHeight="1">
      <c r="B12" s="161" t="s">
        <v>12</v>
      </c>
      <c r="C12" s="162"/>
      <c r="D12" s="73">
        <v>2643.62</v>
      </c>
      <c r="E12" s="77"/>
      <c r="F12" s="77"/>
      <c r="G12" s="77"/>
      <c r="H12" s="77"/>
    </row>
    <row r="13" spans="2:8" ht="19.5" customHeight="1" thickBot="1">
      <c r="B13" s="161" t="s">
        <v>82</v>
      </c>
      <c r="C13" s="162"/>
      <c r="D13" s="88">
        <v>1300</v>
      </c>
      <c r="E13" s="77"/>
      <c r="F13" s="77"/>
      <c r="G13" s="78"/>
      <c r="H13" s="77"/>
    </row>
    <row r="14" spans="2:8" ht="19.5" customHeight="1" thickBot="1">
      <c r="B14" s="207" t="s">
        <v>4</v>
      </c>
      <c r="C14" s="208"/>
      <c r="D14" s="42">
        <v>36367.919999999998</v>
      </c>
      <c r="E14" s="77"/>
      <c r="F14" s="77"/>
      <c r="G14" s="78"/>
      <c r="H14" s="77"/>
    </row>
    <row r="15" spans="2:8" ht="19.5" customHeight="1">
      <c r="B15" s="168" t="s">
        <v>17</v>
      </c>
      <c r="C15" s="169"/>
      <c r="D15" s="40">
        <f>D16+D17+D18+D19+D20+D21+D22+D23+D24+D25+D26</f>
        <v>468339.19</v>
      </c>
      <c r="E15" s="77"/>
      <c r="F15" s="77"/>
      <c r="G15" s="77"/>
      <c r="H15" s="77"/>
    </row>
    <row r="16" spans="2:8" ht="19.5" customHeight="1">
      <c r="B16" s="172" t="s">
        <v>19</v>
      </c>
      <c r="C16" s="173"/>
      <c r="D16" s="82">
        <v>13169.64</v>
      </c>
      <c r="E16" s="77"/>
      <c r="F16" s="77"/>
      <c r="G16" s="77"/>
      <c r="H16" s="77"/>
    </row>
    <row r="17" spans="2:8" ht="19.5" customHeight="1">
      <c r="B17" s="203" t="s">
        <v>5</v>
      </c>
      <c r="C17" s="204"/>
      <c r="D17" s="83">
        <v>8185.03</v>
      </c>
      <c r="E17" s="77"/>
      <c r="F17" s="77"/>
      <c r="G17" s="77"/>
      <c r="H17" s="77"/>
    </row>
    <row r="18" spans="2:8" ht="19.5" customHeight="1">
      <c r="B18" s="205" t="s">
        <v>6</v>
      </c>
      <c r="C18" s="206"/>
      <c r="D18" s="72">
        <v>165401.25</v>
      </c>
      <c r="E18" s="77"/>
      <c r="F18" s="77"/>
      <c r="G18" s="77"/>
      <c r="H18" s="77"/>
    </row>
    <row r="19" spans="2:8" ht="19.5" customHeight="1">
      <c r="B19" s="189" t="s">
        <v>3</v>
      </c>
      <c r="C19" s="164"/>
      <c r="D19" s="73">
        <v>33471.46</v>
      </c>
      <c r="E19" s="77"/>
      <c r="F19" s="77"/>
      <c r="G19" s="77"/>
      <c r="H19" s="77"/>
    </row>
    <row r="20" spans="2:8" ht="19.5" customHeight="1">
      <c r="B20" s="161" t="s">
        <v>51</v>
      </c>
      <c r="C20" s="162"/>
      <c r="D20" s="73">
        <v>8282.8799999999992</v>
      </c>
      <c r="E20" s="77"/>
      <c r="F20" s="77"/>
      <c r="G20" s="77"/>
      <c r="H20" s="77"/>
    </row>
    <row r="21" spans="2:8" ht="19.5" customHeight="1">
      <c r="B21" s="161" t="s">
        <v>83</v>
      </c>
      <c r="C21" s="162"/>
      <c r="D21" s="73">
        <v>4574.3900000000003</v>
      </c>
      <c r="E21" s="77"/>
      <c r="F21" s="77"/>
      <c r="G21" s="77"/>
      <c r="H21" s="77"/>
    </row>
    <row r="22" spans="2:8" ht="19.5" customHeight="1">
      <c r="B22" s="161" t="s">
        <v>123</v>
      </c>
      <c r="C22" s="162"/>
      <c r="D22" s="73">
        <v>159600</v>
      </c>
      <c r="E22" s="77"/>
      <c r="F22" s="77"/>
      <c r="G22" s="77"/>
      <c r="H22" s="77"/>
    </row>
    <row r="23" spans="2:8" ht="19.5" customHeight="1">
      <c r="B23" s="174" t="s">
        <v>21</v>
      </c>
      <c r="C23" s="175"/>
      <c r="D23" s="73">
        <v>34783.480000000003</v>
      </c>
      <c r="E23" s="77"/>
      <c r="F23" s="77"/>
      <c r="G23" s="77"/>
      <c r="H23" s="77"/>
    </row>
    <row r="24" spans="2:8" ht="19.5" customHeight="1">
      <c r="B24" s="174" t="s">
        <v>26</v>
      </c>
      <c r="C24" s="199"/>
      <c r="D24" s="73">
        <v>35852.269999999997</v>
      </c>
      <c r="E24" s="77"/>
      <c r="F24" s="77"/>
      <c r="G24" s="77"/>
      <c r="H24" s="77"/>
    </row>
    <row r="25" spans="2:8" ht="19.5" customHeight="1">
      <c r="B25" s="163" t="s">
        <v>52</v>
      </c>
      <c r="C25" s="164"/>
      <c r="D25" s="73">
        <v>1887.05</v>
      </c>
      <c r="E25" s="77"/>
      <c r="F25" s="77"/>
      <c r="G25" s="77"/>
      <c r="H25" s="77"/>
    </row>
    <row r="26" spans="2:8" ht="19.5" customHeight="1" thickBot="1">
      <c r="B26" s="170" t="s">
        <v>8</v>
      </c>
      <c r="C26" s="171"/>
      <c r="D26" s="88">
        <v>3131.74</v>
      </c>
      <c r="E26" s="77"/>
      <c r="F26" s="77"/>
      <c r="G26" s="77"/>
      <c r="H26" s="77"/>
    </row>
    <row r="27" spans="2:8" ht="19.5" customHeight="1">
      <c r="B27" s="168" t="s">
        <v>27</v>
      </c>
      <c r="C27" s="169"/>
      <c r="D27" s="40">
        <f>D28+D29+D30</f>
        <v>227224.5</v>
      </c>
      <c r="E27" s="77"/>
      <c r="F27" s="77"/>
      <c r="G27" s="77"/>
      <c r="H27" s="77"/>
    </row>
    <row r="28" spans="2:8" ht="19.5" customHeight="1">
      <c r="B28" s="172" t="s">
        <v>20</v>
      </c>
      <c r="C28" s="173"/>
      <c r="D28" s="73">
        <v>1200</v>
      </c>
      <c r="E28" s="77"/>
      <c r="F28" s="77"/>
      <c r="G28" s="77"/>
      <c r="H28" s="77"/>
    </row>
    <row r="29" spans="2:8" ht="19.5" customHeight="1">
      <c r="B29" s="172" t="s">
        <v>131</v>
      </c>
      <c r="C29" s="173"/>
      <c r="D29" s="73">
        <v>9000</v>
      </c>
      <c r="E29" s="77"/>
      <c r="F29" s="77"/>
      <c r="G29" s="77"/>
      <c r="H29" s="77"/>
    </row>
    <row r="30" spans="2:8" ht="19.5" customHeight="1" thickBot="1">
      <c r="B30" s="161" t="s">
        <v>102</v>
      </c>
      <c r="C30" s="162"/>
      <c r="D30" s="73">
        <v>217024.5</v>
      </c>
      <c r="E30" s="78"/>
      <c r="F30" s="77"/>
      <c r="G30" s="77"/>
      <c r="H30" s="77"/>
    </row>
    <row r="31" spans="2:8" ht="19.5" customHeight="1" thickBot="1">
      <c r="B31" s="190" t="s">
        <v>85</v>
      </c>
      <c r="C31" s="198"/>
      <c r="D31" s="46">
        <v>1105.27</v>
      </c>
      <c r="E31" s="77"/>
      <c r="F31" s="77"/>
      <c r="G31" s="77"/>
      <c r="H31" s="77"/>
    </row>
    <row r="32" spans="2:8" ht="19.5" customHeight="1" thickBot="1">
      <c r="B32" s="190" t="s">
        <v>39</v>
      </c>
      <c r="C32" s="191"/>
      <c r="D32" s="42">
        <v>3297.79</v>
      </c>
      <c r="E32" s="77"/>
      <c r="F32" s="77"/>
      <c r="G32" s="77"/>
      <c r="H32" s="77"/>
    </row>
    <row r="33" spans="2:8" ht="19.5" customHeight="1">
      <c r="B33" s="168" t="s">
        <v>31</v>
      </c>
      <c r="C33" s="169"/>
      <c r="D33" s="40">
        <f>D34+D35+D36+D37+D38+D39+D40+D41+D42+D43</f>
        <v>286115.53999999998</v>
      </c>
      <c r="E33" s="77"/>
      <c r="F33" s="77"/>
      <c r="G33" s="77"/>
      <c r="H33" s="77"/>
    </row>
    <row r="34" spans="2:8" ht="19.5" customHeight="1">
      <c r="B34" s="172" t="s">
        <v>32</v>
      </c>
      <c r="C34" s="173"/>
      <c r="D34" s="73">
        <v>150278.78</v>
      </c>
      <c r="E34" s="77"/>
      <c r="F34" s="77"/>
      <c r="G34" s="77"/>
      <c r="H34" s="77"/>
    </row>
    <row r="35" spans="2:8" ht="19.5" customHeight="1">
      <c r="B35" s="161" t="s">
        <v>3</v>
      </c>
      <c r="C35" s="165"/>
      <c r="D35" s="73">
        <v>30192.12</v>
      </c>
      <c r="E35" s="77"/>
      <c r="F35" s="77"/>
      <c r="G35" s="77"/>
      <c r="H35" s="77"/>
    </row>
    <row r="36" spans="2:8" ht="19.5" customHeight="1">
      <c r="B36" s="161" t="s">
        <v>33</v>
      </c>
      <c r="C36" s="165"/>
      <c r="D36" s="73">
        <v>50101.599999999999</v>
      </c>
      <c r="E36" s="77"/>
      <c r="F36" s="77"/>
      <c r="G36" s="77"/>
      <c r="H36" s="77"/>
    </row>
    <row r="37" spans="2:8" ht="19.5" customHeight="1">
      <c r="B37" s="161" t="s">
        <v>13</v>
      </c>
      <c r="C37" s="165"/>
      <c r="D37" s="73">
        <v>10483.74</v>
      </c>
      <c r="E37" s="77"/>
      <c r="F37" s="77"/>
      <c r="G37" s="77"/>
      <c r="H37" s="77"/>
    </row>
    <row r="38" spans="2:8" ht="19.5" customHeight="1">
      <c r="B38" s="161" t="s">
        <v>1</v>
      </c>
      <c r="C38" s="165"/>
      <c r="D38" s="73">
        <v>10091.56</v>
      </c>
      <c r="E38" s="77"/>
      <c r="F38" s="77"/>
      <c r="G38" s="77"/>
      <c r="H38" s="77"/>
    </row>
    <row r="39" spans="2:8" ht="19.5" customHeight="1">
      <c r="B39" s="189" t="s">
        <v>14</v>
      </c>
      <c r="C39" s="164"/>
      <c r="D39" s="73">
        <v>4993.43</v>
      </c>
      <c r="E39" s="77"/>
      <c r="F39" s="77"/>
      <c r="G39" s="77"/>
      <c r="H39" s="77"/>
    </row>
    <row r="40" spans="2:8" ht="19.5" customHeight="1">
      <c r="B40" s="189" t="s">
        <v>0</v>
      </c>
      <c r="C40" s="164"/>
      <c r="D40" s="73">
        <v>2329.23</v>
      </c>
      <c r="E40" s="77"/>
      <c r="F40" s="77"/>
      <c r="G40" s="77"/>
      <c r="H40" s="77"/>
    </row>
    <row r="41" spans="2:8" ht="19.5" customHeight="1">
      <c r="B41" s="189" t="s">
        <v>15</v>
      </c>
      <c r="C41" s="164"/>
      <c r="D41" s="73">
        <v>1577.5</v>
      </c>
      <c r="E41" s="77"/>
      <c r="F41" s="77"/>
      <c r="G41" s="77"/>
      <c r="H41" s="77"/>
    </row>
    <row r="42" spans="2:8" ht="19.5" customHeight="1">
      <c r="B42" s="189" t="s">
        <v>16</v>
      </c>
      <c r="C42" s="164"/>
      <c r="D42" s="73">
        <v>2417.29</v>
      </c>
      <c r="E42" s="77"/>
      <c r="F42" s="77"/>
      <c r="G42" s="77"/>
      <c r="H42" s="77"/>
    </row>
    <row r="43" spans="2:8" ht="19.5" customHeight="1" thickBot="1">
      <c r="B43" s="196" t="s">
        <v>120</v>
      </c>
      <c r="C43" s="197"/>
      <c r="D43" s="88">
        <v>23650.29</v>
      </c>
      <c r="E43" s="77"/>
      <c r="F43" s="77"/>
      <c r="G43" s="77"/>
      <c r="H43" s="77"/>
    </row>
    <row r="44" spans="2:8" ht="19.5" customHeight="1" thickBot="1">
      <c r="C44" s="127" t="s">
        <v>34</v>
      </c>
      <c r="D44" s="128">
        <f>D9+D14+D15+D27+D31+D32+D33</f>
        <v>1192269.83</v>
      </c>
      <c r="E44" s="81"/>
      <c r="F44" s="77"/>
      <c r="G44" s="78"/>
      <c r="H44" s="77"/>
    </row>
    <row r="45" spans="2:8">
      <c r="B45" s="213"/>
      <c r="C45" s="213"/>
      <c r="D45" s="101"/>
      <c r="E45" s="13"/>
      <c r="F45" s="77"/>
      <c r="G45" s="77"/>
      <c r="H45" s="77"/>
    </row>
    <row r="46" spans="2:8">
      <c r="B46" s="213"/>
      <c r="C46" s="213"/>
      <c r="D46" s="30"/>
    </row>
  </sheetData>
  <mergeCells count="45">
    <mergeCell ref="B45:C45"/>
    <mergeCell ref="B46:C46"/>
    <mergeCell ref="B2:C2"/>
    <mergeCell ref="B3:C3"/>
    <mergeCell ref="B4:C4"/>
    <mergeCell ref="B5:C5"/>
    <mergeCell ref="B6:C6"/>
    <mergeCell ref="B35:C35"/>
    <mergeCell ref="B41:C41"/>
    <mergeCell ref="B42:C42"/>
    <mergeCell ref="B36:C36"/>
    <mergeCell ref="B37:C37"/>
    <mergeCell ref="B38:C38"/>
    <mergeCell ref="B39:C39"/>
    <mergeCell ref="B40:C40"/>
    <mergeCell ref="B21:C21"/>
    <mergeCell ref="B1:E1"/>
    <mergeCell ref="B23:C23"/>
    <mergeCell ref="B25:C25"/>
    <mergeCell ref="B17:C17"/>
    <mergeCell ref="B18:C18"/>
    <mergeCell ref="B19:C19"/>
    <mergeCell ref="B20:C20"/>
    <mergeCell ref="B10:C10"/>
    <mergeCell ref="B11:C11"/>
    <mergeCell ref="B12:C12"/>
    <mergeCell ref="B14:C14"/>
    <mergeCell ref="B15:C15"/>
    <mergeCell ref="B16:C16"/>
    <mergeCell ref="B9:C9"/>
    <mergeCell ref="B8:C8"/>
    <mergeCell ref="B7:C7"/>
    <mergeCell ref="B24:C24"/>
    <mergeCell ref="B13:C13"/>
    <mergeCell ref="B43:C43"/>
    <mergeCell ref="B28:C28"/>
    <mergeCell ref="B30:C30"/>
    <mergeCell ref="B26:C26"/>
    <mergeCell ref="B27:C27"/>
    <mergeCell ref="B29:C29"/>
    <mergeCell ref="B32:C32"/>
    <mergeCell ref="B33:C33"/>
    <mergeCell ref="B34:C34"/>
    <mergeCell ref="B31:C31"/>
    <mergeCell ref="B22:C22"/>
  </mergeCells>
  <pageMargins left="0.11811023622047245" right="0.11811023622047245" top="0.15748031496062992" bottom="0.15748031496062992" header="0" footer="0"/>
  <pageSetup paperSize="9" scale="9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3"/>
  <sheetViews>
    <sheetView topLeftCell="A37" workbookViewId="0">
      <selection activeCell="D42" sqref="D42"/>
    </sheetView>
  </sheetViews>
  <sheetFormatPr defaultRowHeight="15"/>
  <cols>
    <col min="1" max="1" width="4.28515625" customWidth="1"/>
    <col min="3" max="3" width="58.28515625" customWidth="1"/>
    <col min="4" max="4" width="18.7109375" customWidth="1"/>
    <col min="5" max="5" width="0.5703125" hidden="1" customWidth="1"/>
    <col min="6" max="6" width="14.140625" hidden="1" customWidth="1"/>
    <col min="8" max="8" width="16" customWidth="1"/>
  </cols>
  <sheetData>
    <row r="1" spans="2:8" ht="45.75" customHeight="1" thickBot="1">
      <c r="B1" s="200" t="s">
        <v>71</v>
      </c>
      <c r="C1" s="201"/>
      <c r="D1" s="201"/>
      <c r="E1" s="219"/>
      <c r="F1" s="220"/>
    </row>
    <row r="2" spans="2:8" ht="19.5" customHeight="1" thickBot="1">
      <c r="B2" s="221" t="s">
        <v>98</v>
      </c>
      <c r="C2" s="222"/>
      <c r="D2" s="59" t="s">
        <v>29</v>
      </c>
      <c r="E2" s="2"/>
      <c r="F2" s="2"/>
    </row>
    <row r="3" spans="2:8" ht="19.5" customHeight="1">
      <c r="B3" s="215" t="s">
        <v>80</v>
      </c>
      <c r="C3" s="215"/>
      <c r="D3" s="48">
        <v>41681.9</v>
      </c>
      <c r="E3" s="2"/>
      <c r="F3" s="2"/>
    </row>
    <row r="4" spans="2:8" ht="19.5" customHeight="1">
      <c r="B4" s="216" t="s">
        <v>104</v>
      </c>
      <c r="C4" s="216"/>
      <c r="D4" s="49">
        <v>440669.88</v>
      </c>
      <c r="E4" s="2"/>
      <c r="F4" s="2"/>
    </row>
    <row r="5" spans="2:8" ht="19.5" customHeight="1">
      <c r="B5" s="216" t="s">
        <v>36</v>
      </c>
      <c r="C5" s="216"/>
      <c r="D5" s="49">
        <v>435908.71</v>
      </c>
      <c r="E5" s="2"/>
      <c r="F5" s="2"/>
    </row>
    <row r="6" spans="2:8" ht="19.5" customHeight="1" thickBot="1">
      <c r="B6" s="218" t="s">
        <v>90</v>
      </c>
      <c r="C6" s="218"/>
      <c r="D6" s="58">
        <f>D3+D4-D5</f>
        <v>46443.070000000007</v>
      </c>
      <c r="E6" s="2"/>
      <c r="F6" s="2"/>
    </row>
    <row r="7" spans="2:8" ht="19.5" customHeight="1" thickBot="1">
      <c r="B7" s="223" t="s">
        <v>100</v>
      </c>
      <c r="C7" s="223"/>
      <c r="D7" s="123">
        <f>D5</f>
        <v>435908.71</v>
      </c>
      <c r="E7" s="17"/>
      <c r="F7" s="2"/>
      <c r="G7" s="2"/>
    </row>
    <row r="8" spans="2:8" ht="19.5" customHeight="1" thickBot="1">
      <c r="B8" s="209" t="s">
        <v>99</v>
      </c>
      <c r="C8" s="210"/>
      <c r="D8" s="60" t="s">
        <v>29</v>
      </c>
      <c r="E8" s="10"/>
    </row>
    <row r="9" spans="2:8" ht="19.5" customHeight="1">
      <c r="B9" s="192" t="s">
        <v>22</v>
      </c>
      <c r="C9" s="193"/>
      <c r="D9" s="40">
        <f>D10+D11+D12+D13</f>
        <v>125439.39</v>
      </c>
      <c r="E9" s="11"/>
      <c r="F9" s="76"/>
      <c r="G9" s="76"/>
      <c r="H9" s="92"/>
    </row>
    <row r="10" spans="2:8" ht="19.5" customHeight="1">
      <c r="B10" s="189" t="s">
        <v>2</v>
      </c>
      <c r="C10" s="164"/>
      <c r="D10" s="41">
        <v>100547</v>
      </c>
      <c r="E10" s="11"/>
      <c r="F10" s="77"/>
      <c r="G10" s="77"/>
      <c r="H10" s="90"/>
    </row>
    <row r="11" spans="2:8" ht="19.5" customHeight="1">
      <c r="B11" s="161" t="s">
        <v>3</v>
      </c>
      <c r="C11" s="165"/>
      <c r="D11" s="41">
        <v>20310.490000000002</v>
      </c>
      <c r="E11" s="11"/>
      <c r="F11" s="77"/>
      <c r="G11" s="77"/>
      <c r="H11" s="78"/>
    </row>
    <row r="12" spans="2:8" ht="19.5" customHeight="1">
      <c r="B12" s="161" t="s">
        <v>82</v>
      </c>
      <c r="C12" s="162"/>
      <c r="D12" s="41">
        <v>2030</v>
      </c>
      <c r="E12" s="11"/>
      <c r="F12" s="77"/>
      <c r="G12" s="77"/>
      <c r="H12" s="77"/>
    </row>
    <row r="13" spans="2:8" ht="19.5" customHeight="1" thickBot="1">
      <c r="B13" s="185" t="s">
        <v>12</v>
      </c>
      <c r="C13" s="186"/>
      <c r="D13" s="41">
        <v>2551.9</v>
      </c>
      <c r="E13" s="12"/>
      <c r="F13" s="77"/>
      <c r="G13" s="77"/>
      <c r="H13" s="77"/>
    </row>
    <row r="14" spans="2:8" ht="19.5" customHeight="1" thickBot="1">
      <c r="B14" s="207" t="s">
        <v>4</v>
      </c>
      <c r="C14" s="208"/>
      <c r="D14" s="42">
        <v>30431.82</v>
      </c>
      <c r="E14" s="12"/>
      <c r="F14" s="77"/>
      <c r="G14" s="77"/>
      <c r="H14" s="77"/>
    </row>
    <row r="15" spans="2:8" ht="19.5" customHeight="1">
      <c r="B15" s="168" t="s">
        <v>17</v>
      </c>
      <c r="C15" s="169"/>
      <c r="D15" s="40">
        <f>D16+D17+D18+D19+D20+D21+D22+D23+D24+D25+D26</f>
        <v>261005.94</v>
      </c>
      <c r="E15" s="12"/>
      <c r="F15" s="77"/>
      <c r="G15" s="77"/>
      <c r="H15" s="77"/>
    </row>
    <row r="16" spans="2:8" ht="19.5" customHeight="1">
      <c r="B16" s="172" t="s">
        <v>9</v>
      </c>
      <c r="C16" s="173"/>
      <c r="D16" s="79">
        <v>7501.03</v>
      </c>
      <c r="E16" s="12"/>
      <c r="F16" s="77"/>
      <c r="G16" s="77"/>
      <c r="H16" s="77"/>
    </row>
    <row r="17" spans="2:8" ht="19.5" customHeight="1">
      <c r="B17" s="203" t="s">
        <v>5</v>
      </c>
      <c r="C17" s="204"/>
      <c r="D17" s="80">
        <v>6670.96</v>
      </c>
      <c r="E17" s="12"/>
      <c r="F17" s="77"/>
      <c r="G17" s="77"/>
      <c r="H17" s="77"/>
    </row>
    <row r="18" spans="2:8" ht="19.5" customHeight="1">
      <c r="B18" s="205" t="s">
        <v>6</v>
      </c>
      <c r="C18" s="206"/>
      <c r="D18" s="43">
        <v>115999.03999999999</v>
      </c>
      <c r="E18" s="12"/>
      <c r="F18" s="77"/>
      <c r="G18" s="77"/>
      <c r="H18" s="77"/>
    </row>
    <row r="19" spans="2:8" ht="19.5" customHeight="1">
      <c r="B19" s="189" t="s">
        <v>3</v>
      </c>
      <c r="C19" s="164"/>
      <c r="D19" s="41">
        <v>23474.17</v>
      </c>
      <c r="E19" s="11"/>
      <c r="F19" s="77"/>
      <c r="G19" s="77"/>
      <c r="H19" s="77"/>
    </row>
    <row r="20" spans="2:8" ht="19.5" customHeight="1">
      <c r="B20" s="161" t="s">
        <v>51</v>
      </c>
      <c r="C20" s="162"/>
      <c r="D20" s="41">
        <v>3543.94</v>
      </c>
      <c r="E20" s="11"/>
      <c r="F20" s="77"/>
      <c r="G20" s="77"/>
      <c r="H20" s="77"/>
    </row>
    <row r="21" spans="2:8" ht="19.5" customHeight="1">
      <c r="B21" s="174" t="s">
        <v>21</v>
      </c>
      <c r="C21" s="175"/>
      <c r="D21" s="41">
        <v>14882.56</v>
      </c>
      <c r="E21" s="11"/>
      <c r="F21" s="77"/>
      <c r="G21" s="77"/>
      <c r="H21" s="77"/>
    </row>
    <row r="22" spans="2:8" ht="19.5" customHeight="1">
      <c r="B22" s="172" t="s">
        <v>147</v>
      </c>
      <c r="C22" s="173"/>
      <c r="D22" s="41">
        <v>48450</v>
      </c>
      <c r="E22" s="11"/>
      <c r="F22" s="77"/>
      <c r="G22" s="77"/>
      <c r="H22" s="77"/>
    </row>
    <row r="23" spans="2:8" ht="19.5" customHeight="1">
      <c r="B23" s="161" t="s">
        <v>123</v>
      </c>
      <c r="C23" s="165"/>
      <c r="D23" s="41">
        <v>34650</v>
      </c>
      <c r="E23" s="11"/>
      <c r="F23" s="77"/>
      <c r="G23" s="77"/>
      <c r="H23" s="77"/>
    </row>
    <row r="24" spans="2:8" ht="19.5" customHeight="1">
      <c r="B24" s="163" t="s">
        <v>52</v>
      </c>
      <c r="C24" s="164"/>
      <c r="D24" s="41">
        <v>807.4</v>
      </c>
      <c r="E24" s="13"/>
      <c r="F24" s="77"/>
      <c r="G24" s="77"/>
      <c r="H24" s="77"/>
    </row>
    <row r="25" spans="2:8" ht="19.5" customHeight="1">
      <c r="B25" s="174" t="s">
        <v>105</v>
      </c>
      <c r="C25" s="199"/>
      <c r="D25" s="41">
        <v>3471.11</v>
      </c>
      <c r="E25" s="13"/>
      <c r="F25" s="77"/>
      <c r="G25" s="77"/>
      <c r="H25" s="77"/>
    </row>
    <row r="26" spans="2:8" ht="19.5" customHeight="1" thickBot="1">
      <c r="B26" s="185" t="s">
        <v>47</v>
      </c>
      <c r="C26" s="186"/>
      <c r="D26" s="44">
        <v>1555.73</v>
      </c>
      <c r="E26" s="81"/>
      <c r="F26" s="77"/>
      <c r="G26" s="77"/>
      <c r="H26" s="77"/>
    </row>
    <row r="27" spans="2:8" ht="19.5" customHeight="1" thickBot="1">
      <c r="B27" s="190" t="s">
        <v>85</v>
      </c>
      <c r="C27" s="198"/>
      <c r="D27" s="42">
        <v>472.9</v>
      </c>
      <c r="E27" s="77"/>
      <c r="F27" s="77"/>
      <c r="G27" s="77"/>
      <c r="H27" s="77"/>
    </row>
    <row r="28" spans="2:8" ht="19.5" customHeight="1" thickBot="1">
      <c r="B28" s="190" t="s">
        <v>39</v>
      </c>
      <c r="C28" s="191"/>
      <c r="D28" s="42">
        <v>1411</v>
      </c>
      <c r="E28" s="77"/>
      <c r="F28" s="77"/>
      <c r="G28" s="77"/>
      <c r="H28" s="77"/>
    </row>
    <row r="29" spans="2:8" ht="19.5" customHeight="1">
      <c r="B29" s="168" t="s">
        <v>31</v>
      </c>
      <c r="C29" s="169"/>
      <c r="D29" s="40">
        <f>D30+D31+D32+D33+D34+D35+D36+D37+D38+D39</f>
        <v>122738.01</v>
      </c>
      <c r="E29" s="77"/>
      <c r="F29" s="77"/>
      <c r="G29" s="77"/>
      <c r="H29" s="77"/>
    </row>
    <row r="30" spans="2:8" ht="19.5" customHeight="1">
      <c r="B30" s="172" t="s">
        <v>32</v>
      </c>
      <c r="C30" s="173"/>
      <c r="D30" s="73">
        <v>64298.720000000001</v>
      </c>
      <c r="E30" s="77"/>
      <c r="F30" s="77"/>
      <c r="G30" s="77"/>
      <c r="H30" s="77"/>
    </row>
    <row r="31" spans="2:8" ht="19.5" customHeight="1">
      <c r="B31" s="161" t="s">
        <v>10</v>
      </c>
      <c r="C31" s="165"/>
      <c r="D31" s="73">
        <v>12918.09</v>
      </c>
      <c r="E31" s="77"/>
      <c r="F31" s="77"/>
      <c r="G31" s="77"/>
      <c r="H31" s="77"/>
    </row>
    <row r="32" spans="2:8" ht="19.5" customHeight="1">
      <c r="B32" s="161" t="s">
        <v>33</v>
      </c>
      <c r="C32" s="165"/>
      <c r="D32" s="73">
        <v>21436.62</v>
      </c>
      <c r="E32" s="77"/>
      <c r="F32" s="77"/>
      <c r="G32" s="77"/>
      <c r="H32" s="77"/>
    </row>
    <row r="33" spans="2:8" ht="19.5" customHeight="1">
      <c r="B33" s="161" t="s">
        <v>37</v>
      </c>
      <c r="C33" s="165"/>
      <c r="D33" s="73">
        <v>4485.6000000000004</v>
      </c>
      <c r="E33" s="77"/>
      <c r="F33" s="77"/>
      <c r="G33" s="77"/>
      <c r="H33" s="77"/>
    </row>
    <row r="34" spans="2:8" ht="19.5" customHeight="1">
      <c r="B34" s="161" t="s">
        <v>1</v>
      </c>
      <c r="C34" s="165"/>
      <c r="D34" s="73">
        <v>4317.8100000000004</v>
      </c>
      <c r="E34" s="77"/>
      <c r="F34" s="77"/>
      <c r="G34" s="77"/>
      <c r="H34" s="77"/>
    </row>
    <row r="35" spans="2:8" ht="19.5" customHeight="1">
      <c r="B35" s="189" t="s">
        <v>14</v>
      </c>
      <c r="C35" s="164"/>
      <c r="D35" s="73">
        <v>2136.5</v>
      </c>
      <c r="E35" s="77"/>
      <c r="F35" s="77"/>
      <c r="G35" s="77"/>
      <c r="H35" s="77"/>
    </row>
    <row r="36" spans="2:8" ht="19.5" customHeight="1">
      <c r="B36" s="189" t="s">
        <v>0</v>
      </c>
      <c r="C36" s="164"/>
      <c r="D36" s="73">
        <v>1316.37</v>
      </c>
      <c r="E36" s="77"/>
      <c r="F36" s="77"/>
      <c r="G36" s="77"/>
      <c r="H36" s="77"/>
    </row>
    <row r="37" spans="2:8" ht="19.5" customHeight="1">
      <c r="B37" s="189" t="s">
        <v>44</v>
      </c>
      <c r="C37" s="164"/>
      <c r="D37" s="73">
        <v>674.95</v>
      </c>
      <c r="E37" s="77"/>
      <c r="F37" s="77"/>
      <c r="G37" s="77"/>
      <c r="H37" s="77"/>
    </row>
    <row r="38" spans="2:8" ht="19.5" customHeight="1">
      <c r="B38" s="189" t="s">
        <v>16</v>
      </c>
      <c r="C38" s="164"/>
      <c r="D38" s="73">
        <v>1034.27</v>
      </c>
      <c r="E38" s="77"/>
      <c r="F38" s="77"/>
      <c r="G38" s="77"/>
      <c r="H38" s="77"/>
    </row>
    <row r="39" spans="2:8" ht="19.5" customHeight="1" thickBot="1">
      <c r="B39" s="196" t="s">
        <v>120</v>
      </c>
      <c r="C39" s="197"/>
      <c r="D39" s="88">
        <v>10119.08</v>
      </c>
      <c r="E39" s="77"/>
      <c r="F39" s="77"/>
      <c r="G39" s="77"/>
      <c r="H39" s="77"/>
    </row>
    <row r="40" spans="2:8" ht="19.5" customHeight="1" thickBot="1">
      <c r="C40" s="65" t="s">
        <v>34</v>
      </c>
      <c r="D40" s="128">
        <f>D9+D14+D15+D27+D28+D29</f>
        <v>541499.06000000006</v>
      </c>
      <c r="E40" s="99"/>
      <c r="F40" s="77"/>
      <c r="G40" s="77"/>
      <c r="H40" s="78"/>
    </row>
    <row r="41" spans="2:8" ht="3" customHeight="1">
      <c r="B41" s="224"/>
      <c r="C41" s="224"/>
      <c r="D41" s="34"/>
      <c r="E41" s="7"/>
      <c r="F41" s="7"/>
    </row>
    <row r="42" spans="2:8">
      <c r="B42" s="225"/>
      <c r="C42" s="225"/>
      <c r="D42" s="30"/>
      <c r="F42" s="7"/>
    </row>
    <row r="43" spans="2:8">
      <c r="F43" s="7"/>
    </row>
  </sheetData>
  <mergeCells count="41">
    <mergeCell ref="B41:C41"/>
    <mergeCell ref="B42:C42"/>
    <mergeCell ref="B33:C33"/>
    <mergeCell ref="B34:C34"/>
    <mergeCell ref="B36:C36"/>
    <mergeCell ref="B37:C37"/>
    <mergeCell ref="B38:C38"/>
    <mergeCell ref="B39:C39"/>
    <mergeCell ref="B35:C35"/>
    <mergeCell ref="B32:C32"/>
    <mergeCell ref="B29:C29"/>
    <mergeCell ref="B30:C30"/>
    <mergeCell ref="B27:C27"/>
    <mergeCell ref="B8:C8"/>
    <mergeCell ref="B10:C10"/>
    <mergeCell ref="B25:C25"/>
    <mergeCell ref="B11:C11"/>
    <mergeCell ref="B20:C20"/>
    <mergeCell ref="B15:C15"/>
    <mergeCell ref="B16:C16"/>
    <mergeCell ref="B17:C17"/>
    <mergeCell ref="B19:C19"/>
    <mergeCell ref="B13:C13"/>
    <mergeCell ref="B14:C14"/>
    <mergeCell ref="B12:C12"/>
    <mergeCell ref="B22:C22"/>
    <mergeCell ref="B23:C23"/>
    <mergeCell ref="B26:C26"/>
    <mergeCell ref="B1:F1"/>
    <mergeCell ref="B31:C31"/>
    <mergeCell ref="B2:C2"/>
    <mergeCell ref="B3:C3"/>
    <mergeCell ref="B4:C4"/>
    <mergeCell ref="B5:C5"/>
    <mergeCell ref="B6:C6"/>
    <mergeCell ref="B7:C7"/>
    <mergeCell ref="B28:C28"/>
    <mergeCell ref="B9:C9"/>
    <mergeCell ref="B18:C18"/>
    <mergeCell ref="B24:C24"/>
    <mergeCell ref="B21:C21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6"/>
  <sheetViews>
    <sheetView topLeftCell="A31" workbookViewId="0">
      <selection activeCell="D46" sqref="D46"/>
    </sheetView>
  </sheetViews>
  <sheetFormatPr defaultRowHeight="15"/>
  <cols>
    <col min="1" max="1" width="6.28515625" customWidth="1"/>
    <col min="3" max="3" width="61.85546875" customWidth="1"/>
    <col min="4" max="4" width="15.5703125" customWidth="1"/>
    <col min="6" max="6" width="15" customWidth="1"/>
  </cols>
  <sheetData>
    <row r="1" spans="2:7" ht="35.25" customHeight="1" thickBot="1">
      <c r="B1" s="226" t="s">
        <v>72</v>
      </c>
      <c r="C1" s="227"/>
      <c r="D1" s="228"/>
    </row>
    <row r="2" spans="2:7" ht="19.5" customHeight="1" thickBot="1">
      <c r="B2" s="231" t="s">
        <v>98</v>
      </c>
      <c r="C2" s="232"/>
      <c r="D2" s="109" t="s">
        <v>29</v>
      </c>
    </row>
    <row r="3" spans="2:7" ht="19.5" customHeight="1">
      <c r="B3" s="238" t="s">
        <v>87</v>
      </c>
      <c r="C3" s="239"/>
      <c r="D3" s="110">
        <v>80474.89</v>
      </c>
    </row>
    <row r="4" spans="2:7" ht="19.5" customHeight="1">
      <c r="B4" s="233" t="s">
        <v>104</v>
      </c>
      <c r="C4" s="234"/>
      <c r="D4" s="111">
        <v>582353.85</v>
      </c>
    </row>
    <row r="5" spans="2:7" ht="19.5" customHeight="1">
      <c r="B5" s="233" t="s">
        <v>36</v>
      </c>
      <c r="C5" s="234"/>
      <c r="D5" s="111">
        <v>587959.53</v>
      </c>
    </row>
    <row r="6" spans="2:7" ht="19.5" customHeight="1" thickBot="1">
      <c r="B6" s="235" t="s">
        <v>88</v>
      </c>
      <c r="C6" s="236"/>
      <c r="D6" s="112">
        <f>D3+D4-D5</f>
        <v>74869.209999999963</v>
      </c>
      <c r="E6" s="77"/>
      <c r="F6" s="77"/>
      <c r="G6" s="77"/>
    </row>
    <row r="7" spans="2:7" ht="19.5" customHeight="1" thickBot="1">
      <c r="B7" s="237" t="s">
        <v>100</v>
      </c>
      <c r="C7" s="237"/>
      <c r="D7" s="124">
        <f>D5</f>
        <v>587959.53</v>
      </c>
      <c r="E7" s="77"/>
      <c r="F7" s="77"/>
      <c r="G7" s="77"/>
    </row>
    <row r="8" spans="2:7" ht="19.5" customHeight="1" thickBot="1">
      <c r="B8" s="229" t="s">
        <v>99</v>
      </c>
      <c r="C8" s="230"/>
      <c r="D8" s="28" t="s">
        <v>29</v>
      </c>
      <c r="E8" s="92"/>
      <c r="F8" s="77"/>
      <c r="G8" s="77"/>
    </row>
    <row r="9" spans="2:7" ht="19.5" customHeight="1">
      <c r="B9" s="192" t="s">
        <v>24</v>
      </c>
      <c r="C9" s="193"/>
      <c r="D9" s="56">
        <f>D10+D11+D12+D13+D14</f>
        <v>185803.7</v>
      </c>
      <c r="E9" s="92"/>
      <c r="F9" s="77"/>
      <c r="G9" s="77"/>
    </row>
    <row r="10" spans="2:7" ht="19.5" customHeight="1">
      <c r="B10" s="189" t="s">
        <v>2</v>
      </c>
      <c r="C10" s="164"/>
      <c r="D10" s="41">
        <v>144308</v>
      </c>
      <c r="E10" s="77"/>
      <c r="F10" s="77"/>
      <c r="G10" s="77"/>
    </row>
    <row r="11" spans="2:7" ht="19.5" customHeight="1">
      <c r="B11" s="161" t="s">
        <v>3</v>
      </c>
      <c r="C11" s="165"/>
      <c r="D11" s="41">
        <v>29150.21</v>
      </c>
      <c r="E11" s="77"/>
      <c r="F11" s="77"/>
      <c r="G11" s="77"/>
    </row>
    <row r="12" spans="2:7" ht="19.5" customHeight="1">
      <c r="B12" s="161" t="s">
        <v>12</v>
      </c>
      <c r="C12" s="162"/>
      <c r="D12" s="41">
        <v>4876.8500000000004</v>
      </c>
      <c r="E12" s="77"/>
      <c r="F12" s="77"/>
      <c r="G12" s="77"/>
    </row>
    <row r="13" spans="2:7" ht="19.5" customHeight="1">
      <c r="B13" s="161" t="s">
        <v>82</v>
      </c>
      <c r="C13" s="162"/>
      <c r="D13" s="41">
        <v>4121</v>
      </c>
      <c r="E13" s="77"/>
      <c r="F13" s="77"/>
      <c r="G13" s="77"/>
    </row>
    <row r="14" spans="2:7" ht="19.5" customHeight="1" thickBot="1">
      <c r="B14" s="185" t="s">
        <v>119</v>
      </c>
      <c r="C14" s="186"/>
      <c r="D14" s="41">
        <v>3347.64</v>
      </c>
      <c r="E14" s="77"/>
      <c r="F14" s="77"/>
      <c r="G14" s="77"/>
    </row>
    <row r="15" spans="2:7" ht="19.5" customHeight="1" thickBot="1">
      <c r="B15" s="166" t="s">
        <v>4</v>
      </c>
      <c r="C15" s="167"/>
      <c r="D15" s="42">
        <v>61354.42</v>
      </c>
      <c r="E15" s="77"/>
      <c r="F15" s="77"/>
      <c r="G15" s="77"/>
    </row>
    <row r="16" spans="2:7" ht="19.5" customHeight="1">
      <c r="B16" s="168" t="s">
        <v>17</v>
      </c>
      <c r="C16" s="169"/>
      <c r="D16" s="56">
        <f>D17+D18+D19+D20+D21+D22+D23+D24+D25+D26+D27+D28+D29+D30</f>
        <v>376014.23</v>
      </c>
      <c r="E16" s="77"/>
      <c r="F16" s="77"/>
      <c r="G16" s="77"/>
    </row>
    <row r="17" spans="2:7" ht="19.5" customHeight="1">
      <c r="B17" s="172" t="s">
        <v>46</v>
      </c>
      <c r="C17" s="173"/>
      <c r="D17" s="79">
        <v>14178.41</v>
      </c>
      <c r="E17" s="77"/>
      <c r="F17" s="78"/>
      <c r="G17" s="77"/>
    </row>
    <row r="18" spans="2:7" ht="19.5" customHeight="1">
      <c r="B18" s="203" t="s">
        <v>5</v>
      </c>
      <c r="C18" s="204"/>
      <c r="D18" s="80">
        <v>9331.75</v>
      </c>
      <c r="E18" s="77"/>
      <c r="F18" s="78"/>
      <c r="G18" s="77"/>
    </row>
    <row r="19" spans="2:7" ht="19.5" customHeight="1">
      <c r="B19" s="205" t="s">
        <v>38</v>
      </c>
      <c r="C19" s="206"/>
      <c r="D19" s="43">
        <v>153636.09</v>
      </c>
      <c r="E19" s="77"/>
      <c r="F19" s="77"/>
      <c r="G19" s="77"/>
    </row>
    <row r="20" spans="2:7" ht="19.5" customHeight="1">
      <c r="B20" s="189" t="s">
        <v>3</v>
      </c>
      <c r="C20" s="164"/>
      <c r="D20" s="41">
        <v>31090.6</v>
      </c>
      <c r="E20" s="77"/>
      <c r="F20" s="77"/>
      <c r="G20" s="77"/>
    </row>
    <row r="21" spans="2:7" ht="19.5" customHeight="1">
      <c r="B21" s="161" t="s">
        <v>51</v>
      </c>
      <c r="C21" s="162"/>
      <c r="D21" s="41">
        <v>4683.3900000000003</v>
      </c>
      <c r="E21" s="77"/>
      <c r="F21" s="77"/>
      <c r="G21" s="77"/>
    </row>
    <row r="22" spans="2:7" ht="19.5" customHeight="1">
      <c r="B22" s="163" t="s">
        <v>23</v>
      </c>
      <c r="C22" s="240"/>
      <c r="D22" s="41">
        <v>19667.599999999999</v>
      </c>
      <c r="E22" s="77"/>
      <c r="F22" s="77"/>
      <c r="G22" s="77"/>
    </row>
    <row r="23" spans="2:7" ht="19.5" customHeight="1">
      <c r="B23" s="163" t="s">
        <v>52</v>
      </c>
      <c r="C23" s="164"/>
      <c r="D23" s="41">
        <v>1066.99</v>
      </c>
      <c r="E23" s="77"/>
      <c r="F23" s="77"/>
      <c r="G23" s="77"/>
    </row>
    <row r="24" spans="2:7" ht="19.5" customHeight="1">
      <c r="B24" s="163" t="s">
        <v>83</v>
      </c>
      <c r="C24" s="241"/>
      <c r="D24" s="41">
        <v>1347.02</v>
      </c>
      <c r="E24" s="77"/>
      <c r="F24" s="77"/>
      <c r="G24" s="77"/>
    </row>
    <row r="25" spans="2:7" ht="19.5" customHeight="1">
      <c r="B25" s="161" t="s">
        <v>115</v>
      </c>
      <c r="C25" s="162"/>
      <c r="D25" s="41">
        <v>14000</v>
      </c>
      <c r="E25" s="77"/>
      <c r="F25" s="77"/>
      <c r="G25" s="77"/>
    </row>
    <row r="26" spans="2:7" ht="31.5" customHeight="1">
      <c r="B26" s="161" t="s">
        <v>125</v>
      </c>
      <c r="C26" s="162"/>
      <c r="D26" s="41">
        <v>58167</v>
      </c>
      <c r="E26" s="77"/>
      <c r="F26" s="77"/>
      <c r="G26" s="77"/>
    </row>
    <row r="27" spans="2:7" ht="18.75" customHeight="1">
      <c r="B27" s="161" t="s">
        <v>148</v>
      </c>
      <c r="C27" s="162"/>
      <c r="D27" s="41">
        <v>20916</v>
      </c>
      <c r="E27" s="77"/>
      <c r="F27" s="77"/>
      <c r="G27" s="77"/>
    </row>
    <row r="28" spans="2:7" ht="19.5" customHeight="1">
      <c r="B28" s="163" t="s">
        <v>26</v>
      </c>
      <c r="C28" s="241"/>
      <c r="D28" s="41">
        <v>29880</v>
      </c>
      <c r="E28" s="77"/>
      <c r="F28" s="77"/>
      <c r="G28" s="77"/>
    </row>
    <row r="29" spans="2:7" ht="19.5" customHeight="1">
      <c r="B29" s="163" t="s">
        <v>86</v>
      </c>
      <c r="C29" s="241"/>
      <c r="D29" s="41">
        <v>15600</v>
      </c>
      <c r="E29" s="77"/>
      <c r="F29" s="77"/>
      <c r="G29" s="77"/>
    </row>
    <row r="30" spans="2:7" ht="19.5" customHeight="1" thickBot="1">
      <c r="B30" s="170" t="s">
        <v>114</v>
      </c>
      <c r="C30" s="171"/>
      <c r="D30" s="41">
        <v>2449.38</v>
      </c>
      <c r="E30" s="77"/>
      <c r="F30" s="77"/>
      <c r="G30" s="77"/>
    </row>
    <row r="31" spans="2:7" ht="19.5" customHeight="1" thickBot="1">
      <c r="B31" s="190" t="s">
        <v>85</v>
      </c>
      <c r="C31" s="198"/>
      <c r="D31" s="46">
        <v>624.95000000000005</v>
      </c>
      <c r="E31" s="77"/>
      <c r="F31" s="77"/>
      <c r="G31" s="77"/>
    </row>
    <row r="32" spans="2:7" ht="19.5" customHeight="1" thickBot="1">
      <c r="B32" s="190" t="s">
        <v>39</v>
      </c>
      <c r="C32" s="191"/>
      <c r="D32" s="42">
        <v>1864.66</v>
      </c>
      <c r="E32" s="77"/>
      <c r="F32" s="77"/>
      <c r="G32" s="77"/>
    </row>
    <row r="33" spans="2:7" ht="19.5" customHeight="1">
      <c r="B33" s="168" t="s">
        <v>40</v>
      </c>
      <c r="C33" s="169"/>
      <c r="D33" s="40">
        <f>D34+D35+D36+D37+D38+D39+D40+D41+D42+D43</f>
        <v>164253.72</v>
      </c>
      <c r="E33" s="77"/>
      <c r="F33" s="77"/>
      <c r="G33" s="77"/>
    </row>
    <row r="34" spans="2:7" ht="19.5" customHeight="1">
      <c r="B34" s="172" t="s">
        <v>32</v>
      </c>
      <c r="C34" s="173"/>
      <c r="D34" s="73">
        <v>84972.02</v>
      </c>
      <c r="E34" s="77"/>
      <c r="F34" s="77"/>
      <c r="G34" s="77"/>
    </row>
    <row r="35" spans="2:7" ht="19.5" customHeight="1">
      <c r="B35" s="161" t="s">
        <v>10</v>
      </c>
      <c r="C35" s="165"/>
      <c r="D35" s="73">
        <v>17071.509999999998</v>
      </c>
      <c r="E35" s="77"/>
      <c r="F35" s="77"/>
      <c r="G35" s="77"/>
    </row>
    <row r="36" spans="2:7" ht="19.5" customHeight="1">
      <c r="B36" s="161" t="s">
        <v>33</v>
      </c>
      <c r="C36" s="165"/>
      <c r="D36" s="73">
        <v>28328.91</v>
      </c>
      <c r="E36" s="77"/>
      <c r="F36" s="77"/>
      <c r="G36" s="77"/>
    </row>
    <row r="37" spans="2:7" ht="19.5" customHeight="1">
      <c r="B37" s="161" t="s">
        <v>37</v>
      </c>
      <c r="C37" s="165"/>
      <c r="D37" s="73">
        <v>5927.81</v>
      </c>
      <c r="E37" s="77"/>
      <c r="F37" s="77"/>
      <c r="G37" s="77"/>
    </row>
    <row r="38" spans="2:7" ht="19.5" customHeight="1">
      <c r="B38" s="161" t="s">
        <v>1</v>
      </c>
      <c r="C38" s="165"/>
      <c r="D38" s="73">
        <v>5908.06</v>
      </c>
      <c r="E38" s="77"/>
      <c r="F38" s="77"/>
      <c r="G38" s="77"/>
    </row>
    <row r="39" spans="2:7" ht="19.5" customHeight="1">
      <c r="B39" s="189" t="s">
        <v>14</v>
      </c>
      <c r="C39" s="164"/>
      <c r="D39" s="73">
        <v>2823.43</v>
      </c>
      <c r="E39" s="77"/>
      <c r="F39" s="77"/>
      <c r="G39" s="77"/>
    </row>
    <row r="40" spans="2:7" ht="19.5" customHeight="1">
      <c r="B40" s="189" t="s">
        <v>0</v>
      </c>
      <c r="C40" s="164"/>
      <c r="D40" s="73">
        <v>3590.64</v>
      </c>
      <c r="E40" s="77"/>
      <c r="F40" s="77"/>
      <c r="G40" s="77"/>
    </row>
    <row r="41" spans="2:7" ht="19.5" customHeight="1">
      <c r="B41" s="189" t="s">
        <v>44</v>
      </c>
      <c r="C41" s="164"/>
      <c r="D41" s="73">
        <v>891.96</v>
      </c>
      <c r="E41" s="77"/>
      <c r="F41" s="77"/>
      <c r="G41" s="77"/>
    </row>
    <row r="42" spans="2:7" ht="19.5" customHeight="1">
      <c r="B42" s="189" t="s">
        <v>16</v>
      </c>
      <c r="C42" s="164"/>
      <c r="D42" s="73">
        <v>1366.81</v>
      </c>
      <c r="E42" s="77"/>
      <c r="F42" s="77"/>
      <c r="G42" s="77"/>
    </row>
    <row r="43" spans="2:7" ht="19.5" customHeight="1" thickBot="1">
      <c r="B43" s="196" t="s">
        <v>120</v>
      </c>
      <c r="C43" s="197"/>
      <c r="D43" s="88">
        <v>13372.57</v>
      </c>
      <c r="E43" s="77"/>
      <c r="F43" s="77"/>
      <c r="G43" s="77"/>
    </row>
    <row r="44" spans="2:7" ht="19.5" customHeight="1" thickBot="1">
      <c r="B44" s="29"/>
      <c r="C44" s="65" t="s">
        <v>34</v>
      </c>
      <c r="D44" s="129">
        <f>D9+D15+D16+D31+D32+D33</f>
        <v>789915.67999999993</v>
      </c>
      <c r="E44" s="77"/>
      <c r="F44" s="78"/>
      <c r="G44" s="77"/>
    </row>
    <row r="46" spans="2:7">
      <c r="D46" s="4"/>
    </row>
  </sheetData>
  <mergeCells count="43">
    <mergeCell ref="B31:C31"/>
    <mergeCell ref="B32:C32"/>
    <mergeCell ref="B33:C33"/>
    <mergeCell ref="B34:C34"/>
    <mergeCell ref="B35:C35"/>
    <mergeCell ref="B36:C36"/>
    <mergeCell ref="B42:C42"/>
    <mergeCell ref="B43:C43"/>
    <mergeCell ref="B37:C37"/>
    <mergeCell ref="B38:C38"/>
    <mergeCell ref="B39:C39"/>
    <mergeCell ref="B40:C40"/>
    <mergeCell ref="B41:C41"/>
    <mergeCell ref="B21:C21"/>
    <mergeCell ref="B22:C22"/>
    <mergeCell ref="B23:C23"/>
    <mergeCell ref="B30:C30"/>
    <mergeCell ref="B16:C16"/>
    <mergeCell ref="B17:C17"/>
    <mergeCell ref="B18:C18"/>
    <mergeCell ref="B19:C19"/>
    <mergeCell ref="B20:C20"/>
    <mergeCell ref="B24:C24"/>
    <mergeCell ref="B29:C29"/>
    <mergeCell ref="B28:C28"/>
    <mergeCell ref="B25:C25"/>
    <mergeCell ref="B26:C26"/>
    <mergeCell ref="B27:C27"/>
    <mergeCell ref="B15:C15"/>
    <mergeCell ref="B10:C10"/>
    <mergeCell ref="B12:C12"/>
    <mergeCell ref="B1:D1"/>
    <mergeCell ref="B8:C8"/>
    <mergeCell ref="B9:C9"/>
    <mergeCell ref="B11:C11"/>
    <mergeCell ref="B14:C14"/>
    <mergeCell ref="B13:C13"/>
    <mergeCell ref="B2:C2"/>
    <mergeCell ref="B4:C4"/>
    <mergeCell ref="B5:C5"/>
    <mergeCell ref="B6:C6"/>
    <mergeCell ref="B7:C7"/>
    <mergeCell ref="B3:C3"/>
  </mergeCells>
  <pageMargins left="0" right="0" top="0.19685039370078741" bottom="0.19685039370078741" header="0" footer="0"/>
  <pageSetup paperSize="9" scale="9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8"/>
  <sheetViews>
    <sheetView topLeftCell="A19" workbookViewId="0">
      <selection activeCell="D38" sqref="D38"/>
    </sheetView>
  </sheetViews>
  <sheetFormatPr defaultRowHeight="15"/>
  <cols>
    <col min="1" max="1" width="4.140625" customWidth="1"/>
    <col min="3" max="3" width="55.85546875" customWidth="1"/>
    <col min="4" max="4" width="17.28515625" customWidth="1"/>
    <col min="5" max="5" width="0.28515625" customWidth="1"/>
    <col min="6" max="6" width="9.5703125" bestFit="1" customWidth="1"/>
    <col min="7" max="7" width="17.7109375" customWidth="1"/>
    <col min="8" max="8" width="18" customWidth="1"/>
  </cols>
  <sheetData>
    <row r="1" spans="2:8" ht="36.75" customHeight="1" thickBot="1">
      <c r="B1" s="200" t="s">
        <v>73</v>
      </c>
      <c r="C1" s="201"/>
      <c r="D1" s="201"/>
      <c r="E1" s="202"/>
    </row>
    <row r="2" spans="2:8" ht="18.75" customHeight="1" thickBot="1">
      <c r="B2" s="214" t="s">
        <v>106</v>
      </c>
      <c r="C2" s="214"/>
      <c r="D2" s="59" t="s">
        <v>29</v>
      </c>
      <c r="E2" s="2"/>
    </row>
    <row r="3" spans="2:8" s="66" customFormat="1" ht="18.75" customHeight="1">
      <c r="B3" s="215" t="s">
        <v>80</v>
      </c>
      <c r="C3" s="215"/>
      <c r="D3" s="67">
        <v>30375.25</v>
      </c>
      <c r="E3" s="36"/>
    </row>
    <row r="4" spans="2:8" s="66" customFormat="1" ht="18.75" customHeight="1">
      <c r="B4" s="216" t="s">
        <v>104</v>
      </c>
      <c r="C4" s="216"/>
      <c r="D4" s="68">
        <v>212891.28</v>
      </c>
    </row>
    <row r="5" spans="2:8" s="66" customFormat="1" ht="18.75" customHeight="1">
      <c r="B5" s="216" t="s">
        <v>36</v>
      </c>
      <c r="C5" s="216"/>
      <c r="D5" s="68">
        <v>222057.38</v>
      </c>
    </row>
    <row r="6" spans="2:8" s="66" customFormat="1" ht="18.75" customHeight="1" thickBot="1">
      <c r="B6" s="218" t="s">
        <v>90</v>
      </c>
      <c r="C6" s="218"/>
      <c r="D6" s="69">
        <f>D3+D4-D5</f>
        <v>21209.149999999994</v>
      </c>
    </row>
    <row r="7" spans="2:8" ht="18.75" customHeight="1" thickBot="1">
      <c r="B7" s="244" t="s">
        <v>100</v>
      </c>
      <c r="C7" s="244"/>
      <c r="D7" s="125">
        <f>D5</f>
        <v>222057.38</v>
      </c>
      <c r="E7" s="2"/>
    </row>
    <row r="8" spans="2:8" ht="18.75" customHeight="1" thickBot="1">
      <c r="B8" s="242" t="s">
        <v>99</v>
      </c>
      <c r="C8" s="243"/>
      <c r="D8" s="60" t="s">
        <v>29</v>
      </c>
      <c r="E8" s="2"/>
    </row>
    <row r="9" spans="2:8" s="66" customFormat="1" ht="18.75" customHeight="1">
      <c r="B9" s="192" t="s">
        <v>11</v>
      </c>
      <c r="C9" s="193"/>
      <c r="D9" s="61">
        <f>D10+D11+D12+D13</f>
        <v>77649.61</v>
      </c>
      <c r="E9" s="93"/>
      <c r="F9" s="93"/>
      <c r="G9" s="93"/>
      <c r="H9" s="93"/>
    </row>
    <row r="10" spans="2:8" s="66" customFormat="1" ht="18.75" customHeight="1">
      <c r="B10" s="189" t="s">
        <v>2</v>
      </c>
      <c r="C10" s="164"/>
      <c r="D10" s="62">
        <v>62400</v>
      </c>
      <c r="E10" s="93"/>
      <c r="F10" s="93"/>
      <c r="G10" s="93"/>
      <c r="H10" s="93"/>
    </row>
    <row r="11" spans="2:8" s="66" customFormat="1" ht="18.75" customHeight="1">
      <c r="B11" s="161" t="s">
        <v>3</v>
      </c>
      <c r="C11" s="165"/>
      <c r="D11" s="62">
        <v>12604.8</v>
      </c>
      <c r="E11" s="93"/>
      <c r="F11" s="93"/>
      <c r="G11" s="93"/>
      <c r="H11" s="93"/>
    </row>
    <row r="12" spans="2:8" s="66" customFormat="1" ht="18.75" customHeight="1">
      <c r="B12" s="161" t="s">
        <v>82</v>
      </c>
      <c r="C12" s="162"/>
      <c r="D12" s="62">
        <v>1280.81</v>
      </c>
      <c r="E12" s="93"/>
      <c r="F12" s="93"/>
      <c r="G12" s="93"/>
      <c r="H12" s="93"/>
    </row>
    <row r="13" spans="2:8" s="66" customFormat="1" ht="18.75" customHeight="1" thickBot="1">
      <c r="B13" s="185" t="s">
        <v>12</v>
      </c>
      <c r="C13" s="186"/>
      <c r="D13" s="62">
        <v>1364</v>
      </c>
      <c r="E13" s="93"/>
      <c r="F13" s="93"/>
      <c r="G13" s="93"/>
      <c r="H13" s="93"/>
    </row>
    <row r="14" spans="2:8" s="66" customFormat="1" ht="18.75" customHeight="1" thickBot="1">
      <c r="B14" s="207" t="s">
        <v>4</v>
      </c>
      <c r="C14" s="245"/>
      <c r="D14" s="63">
        <v>14983.08</v>
      </c>
      <c r="E14" s="93"/>
      <c r="F14" s="93"/>
      <c r="G14" s="93"/>
      <c r="H14" s="93"/>
    </row>
    <row r="15" spans="2:8" s="66" customFormat="1" ht="18.75" customHeight="1">
      <c r="B15" s="168" t="s">
        <v>17</v>
      </c>
      <c r="C15" s="169"/>
      <c r="D15" s="61">
        <f>D16+D17+D18+D19+D20+D21+D22</f>
        <v>87566.86</v>
      </c>
      <c r="E15" s="93"/>
      <c r="F15" s="93"/>
      <c r="G15" s="93"/>
      <c r="H15" s="93"/>
    </row>
    <row r="16" spans="2:8" s="66" customFormat="1" ht="18.75" customHeight="1">
      <c r="B16" s="172" t="s">
        <v>9</v>
      </c>
      <c r="C16" s="173"/>
      <c r="D16" s="94">
        <v>5966.72</v>
      </c>
      <c r="E16" s="93"/>
      <c r="F16" s="93"/>
      <c r="G16" s="93"/>
      <c r="H16" s="93"/>
    </row>
    <row r="17" spans="2:8" s="66" customFormat="1" ht="18.75" customHeight="1">
      <c r="B17" s="203" t="s">
        <v>5</v>
      </c>
      <c r="C17" s="204"/>
      <c r="D17" s="95">
        <v>4812.45</v>
      </c>
      <c r="E17" s="93"/>
      <c r="F17" s="93"/>
      <c r="G17" s="96"/>
      <c r="H17" s="93"/>
    </row>
    <row r="18" spans="2:8" s="66" customFormat="1" ht="18.75" customHeight="1">
      <c r="B18" s="205" t="s">
        <v>6</v>
      </c>
      <c r="C18" s="206"/>
      <c r="D18" s="64">
        <v>56135.71</v>
      </c>
      <c r="E18" s="93"/>
      <c r="F18" s="93"/>
      <c r="G18" s="96"/>
      <c r="H18" s="93"/>
    </row>
    <row r="19" spans="2:8" s="66" customFormat="1" ht="18.75" customHeight="1">
      <c r="B19" s="189" t="s">
        <v>3</v>
      </c>
      <c r="C19" s="164"/>
      <c r="D19" s="62">
        <v>11359.92</v>
      </c>
      <c r="E19" s="93"/>
      <c r="F19" s="93"/>
      <c r="G19" s="93"/>
      <c r="H19" s="93"/>
    </row>
    <row r="20" spans="2:8" s="66" customFormat="1" ht="18.75" customHeight="1">
      <c r="B20" s="161" t="s">
        <v>51</v>
      </c>
      <c r="C20" s="162"/>
      <c r="D20" s="62">
        <v>1712.11</v>
      </c>
      <c r="E20" s="93"/>
      <c r="F20" s="93"/>
      <c r="G20" s="93"/>
      <c r="H20" s="93"/>
    </row>
    <row r="21" spans="2:8" s="66" customFormat="1" ht="18.75" customHeight="1">
      <c r="B21" s="163" t="s">
        <v>25</v>
      </c>
      <c r="C21" s="240"/>
      <c r="D21" s="62">
        <v>7189.89</v>
      </c>
      <c r="E21" s="93"/>
      <c r="F21" s="93"/>
      <c r="G21" s="93"/>
      <c r="H21" s="93"/>
    </row>
    <row r="22" spans="2:8" s="66" customFormat="1" ht="18.75" customHeight="1" thickBot="1">
      <c r="B22" s="163" t="s">
        <v>52</v>
      </c>
      <c r="C22" s="164"/>
      <c r="D22" s="62">
        <v>390.06</v>
      </c>
      <c r="E22" s="93"/>
      <c r="F22" s="93"/>
      <c r="G22" s="93"/>
      <c r="H22" s="93"/>
    </row>
    <row r="23" spans="2:8" s="66" customFormat="1" ht="18.75" customHeight="1" thickBot="1">
      <c r="B23" s="190" t="s">
        <v>85</v>
      </c>
      <c r="C23" s="198"/>
      <c r="D23" s="97">
        <v>228.46</v>
      </c>
      <c r="E23" s="93"/>
      <c r="F23" s="93"/>
      <c r="G23" s="93"/>
      <c r="H23" s="93"/>
    </row>
    <row r="24" spans="2:8" s="66" customFormat="1" ht="18.75" customHeight="1" thickBot="1">
      <c r="B24" s="190" t="s">
        <v>39</v>
      </c>
      <c r="C24" s="191"/>
      <c r="D24" s="63">
        <v>681.67</v>
      </c>
      <c r="E24" s="93"/>
      <c r="F24" s="93"/>
      <c r="G24" s="93"/>
      <c r="H24" s="93"/>
    </row>
    <row r="25" spans="2:8" s="66" customFormat="1" ht="18.75" customHeight="1">
      <c r="B25" s="168" t="s">
        <v>40</v>
      </c>
      <c r="C25" s="169"/>
      <c r="D25" s="132">
        <f>D26+D27+D28+D29+D30+D31+D32+D33+D34+D35</f>
        <v>59390.720000000008</v>
      </c>
      <c r="E25" s="93"/>
      <c r="F25" s="93"/>
      <c r="G25" s="93"/>
      <c r="H25" s="93"/>
    </row>
    <row r="26" spans="2:8" s="66" customFormat="1" ht="18.75" customHeight="1">
      <c r="B26" s="172" t="s">
        <v>32</v>
      </c>
      <c r="C26" s="173"/>
      <c r="D26" s="133">
        <v>31063.25</v>
      </c>
      <c r="E26" s="93"/>
      <c r="F26" s="93"/>
      <c r="G26" s="93"/>
      <c r="H26" s="93"/>
    </row>
    <row r="27" spans="2:8" s="66" customFormat="1" ht="18.75" customHeight="1">
      <c r="B27" s="161" t="s">
        <v>10</v>
      </c>
      <c r="C27" s="165"/>
      <c r="D27" s="133">
        <v>6240.84</v>
      </c>
      <c r="E27" s="93"/>
      <c r="F27" s="93"/>
      <c r="G27" s="93"/>
      <c r="H27" s="93"/>
    </row>
    <row r="28" spans="2:8" s="66" customFormat="1" ht="18.75" customHeight="1">
      <c r="B28" s="161" t="s">
        <v>33</v>
      </c>
      <c r="C28" s="165"/>
      <c r="D28" s="133">
        <v>10356.209999999999</v>
      </c>
      <c r="E28" s="93"/>
      <c r="F28" s="93"/>
      <c r="G28" s="93"/>
      <c r="H28" s="93"/>
    </row>
    <row r="29" spans="2:8" s="66" customFormat="1" ht="18.75" customHeight="1">
      <c r="B29" s="161" t="s">
        <v>37</v>
      </c>
      <c r="C29" s="165"/>
      <c r="D29" s="133">
        <v>2167.0300000000002</v>
      </c>
      <c r="E29" s="93"/>
      <c r="F29" s="93"/>
      <c r="G29" s="93"/>
      <c r="H29" s="93"/>
    </row>
    <row r="30" spans="2:8" s="66" customFormat="1" ht="18.75" customHeight="1">
      <c r="B30" s="161" t="s">
        <v>1</v>
      </c>
      <c r="C30" s="165"/>
      <c r="D30" s="133">
        <v>2085.9699999999998</v>
      </c>
      <c r="E30" s="93"/>
      <c r="F30" s="93"/>
      <c r="G30" s="93"/>
      <c r="H30" s="93"/>
    </row>
    <row r="31" spans="2:8" s="66" customFormat="1" ht="18.75" customHeight="1">
      <c r="B31" s="189" t="s">
        <v>14</v>
      </c>
      <c r="C31" s="164"/>
      <c r="D31" s="133">
        <v>1032.1600000000001</v>
      </c>
      <c r="E31" s="93"/>
      <c r="F31" s="93"/>
      <c r="G31" s="93"/>
      <c r="H31" s="93"/>
    </row>
    <row r="32" spans="2:8" s="66" customFormat="1" ht="18.75" customHeight="1">
      <c r="B32" s="189" t="s">
        <v>0</v>
      </c>
      <c r="C32" s="164"/>
      <c r="D32" s="133">
        <v>730.91</v>
      </c>
      <c r="E32" s="93"/>
      <c r="F32" s="93"/>
      <c r="G32" s="93"/>
      <c r="H32" s="93"/>
    </row>
    <row r="33" spans="2:8" s="66" customFormat="1" ht="18.75" customHeight="1">
      <c r="B33" s="189" t="s">
        <v>44</v>
      </c>
      <c r="C33" s="164"/>
      <c r="D33" s="133">
        <v>326.08</v>
      </c>
      <c r="E33" s="93"/>
      <c r="F33" s="93"/>
      <c r="G33" s="93"/>
      <c r="H33" s="93"/>
    </row>
    <row r="34" spans="2:8" s="66" customFormat="1" ht="18.75" customHeight="1">
      <c r="B34" s="189" t="s">
        <v>16</v>
      </c>
      <c r="C34" s="164"/>
      <c r="D34" s="133">
        <v>499.66</v>
      </c>
      <c r="E34" s="93"/>
      <c r="F34" s="93"/>
      <c r="G34" s="93"/>
      <c r="H34" s="93"/>
    </row>
    <row r="35" spans="2:8" s="66" customFormat="1" ht="18.75" customHeight="1" thickBot="1">
      <c r="B35" s="196" t="s">
        <v>120</v>
      </c>
      <c r="C35" s="197"/>
      <c r="D35" s="134">
        <v>4888.6099999999997</v>
      </c>
      <c r="E35" s="93"/>
      <c r="F35" s="93"/>
      <c r="G35" s="93"/>
      <c r="H35" s="93"/>
    </row>
    <row r="36" spans="2:8" ht="18.75" customHeight="1" thickBot="1">
      <c r="C36" s="65" t="s">
        <v>34</v>
      </c>
      <c r="D36" s="128">
        <f>D9+D14+D15+D23+D24+D25</f>
        <v>240500.4</v>
      </c>
      <c r="E36" s="77"/>
      <c r="F36" s="77"/>
      <c r="G36" s="78"/>
      <c r="H36" s="77"/>
    </row>
    <row r="37" spans="2:8">
      <c r="B37" s="224"/>
      <c r="C37" s="224"/>
      <c r="D37" s="98"/>
      <c r="E37" s="77"/>
      <c r="F37" s="77"/>
      <c r="G37" s="77"/>
      <c r="H37" s="77"/>
    </row>
    <row r="38" spans="2:8">
      <c r="B38" s="225"/>
      <c r="C38" s="225"/>
      <c r="D38" s="30"/>
    </row>
  </sheetData>
  <mergeCells count="37">
    <mergeCell ref="B12:C12"/>
    <mergeCell ref="B37:C37"/>
    <mergeCell ref="B38:C38"/>
    <mergeCell ref="B32:C32"/>
    <mergeCell ref="B33:C33"/>
    <mergeCell ref="B34:C34"/>
    <mergeCell ref="B35:C35"/>
    <mergeCell ref="B27:C27"/>
    <mergeCell ref="B28:C28"/>
    <mergeCell ref="B29:C29"/>
    <mergeCell ref="B30:C30"/>
    <mergeCell ref="B31:C31"/>
    <mergeCell ref="B24:C24"/>
    <mergeCell ref="B25:C25"/>
    <mergeCell ref="B26:C26"/>
    <mergeCell ref="B20:C20"/>
    <mergeCell ref="B21:C21"/>
    <mergeCell ref="B23:C23"/>
    <mergeCell ref="B15:C15"/>
    <mergeCell ref="B17:C17"/>
    <mergeCell ref="B22:C22"/>
    <mergeCell ref="B13:C13"/>
    <mergeCell ref="B14:C14"/>
    <mergeCell ref="B16:C16"/>
    <mergeCell ref="B18:C18"/>
    <mergeCell ref="B19:C19"/>
    <mergeCell ref="B9:C9"/>
    <mergeCell ref="B1:E1"/>
    <mergeCell ref="B8:C8"/>
    <mergeCell ref="B10:C10"/>
    <mergeCell ref="B11:C11"/>
    <mergeCell ref="B3:C3"/>
    <mergeCell ref="B4:C4"/>
    <mergeCell ref="B5:C5"/>
    <mergeCell ref="B6:C6"/>
    <mergeCell ref="B2:C2"/>
    <mergeCell ref="B7:C7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R46"/>
  <sheetViews>
    <sheetView topLeftCell="A37" workbookViewId="0">
      <selection activeCell="D45" sqref="D45"/>
    </sheetView>
  </sheetViews>
  <sheetFormatPr defaultRowHeight="15"/>
  <cols>
    <col min="1" max="1" width="4.7109375" customWidth="1"/>
    <col min="3" max="3" width="57" customWidth="1"/>
    <col min="4" max="4" width="19.7109375" customWidth="1"/>
    <col min="5" max="5" width="12.28515625" customWidth="1"/>
    <col min="6" max="6" width="10.7109375" bestFit="1" customWidth="1"/>
    <col min="7" max="7" width="15.42578125" customWidth="1"/>
    <col min="8" max="8" width="0.28515625" hidden="1" customWidth="1"/>
    <col min="13" max="13" width="24.28515625" customWidth="1"/>
    <col min="14" max="14" width="51.28515625" customWidth="1"/>
    <col min="16" max="16" width="10.7109375" bestFit="1" customWidth="1"/>
  </cols>
  <sheetData>
    <row r="1" spans="2:18" ht="2.25" customHeight="1" thickBot="1"/>
    <row r="2" spans="2:18" s="22" customFormat="1" ht="29.25" customHeight="1" thickBot="1">
      <c r="B2" s="246" t="s">
        <v>74</v>
      </c>
      <c r="C2" s="247"/>
      <c r="D2" s="248"/>
      <c r="E2" s="121"/>
      <c r="F2" s="24"/>
      <c r="G2" s="24"/>
      <c r="H2" s="23"/>
      <c r="L2" s="122"/>
      <c r="M2" s="122"/>
      <c r="N2" s="122"/>
      <c r="O2" s="122"/>
      <c r="P2" s="139"/>
      <c r="Q2" s="139"/>
      <c r="R2" s="139"/>
    </row>
    <row r="3" spans="2:18" ht="19.5" customHeight="1" thickBot="1">
      <c r="B3" s="251" t="s">
        <v>98</v>
      </c>
      <c r="C3" s="252"/>
      <c r="D3" s="113" t="s">
        <v>29</v>
      </c>
      <c r="E3" s="2"/>
      <c r="F3" s="2"/>
      <c r="G3" s="2"/>
      <c r="I3" s="2"/>
      <c r="J3" s="2"/>
      <c r="K3" s="2"/>
      <c r="L3" s="5"/>
      <c r="M3" s="2"/>
      <c r="N3" s="2"/>
      <c r="O3" s="2"/>
    </row>
    <row r="4" spans="2:18" ht="19.5" customHeight="1">
      <c r="B4" s="238" t="s">
        <v>87</v>
      </c>
      <c r="C4" s="239"/>
      <c r="D4" s="110">
        <v>58616.39</v>
      </c>
      <c r="E4" s="2"/>
      <c r="F4" s="2"/>
      <c r="G4" s="2"/>
      <c r="I4" s="2"/>
      <c r="J4" s="2"/>
      <c r="K4" s="2"/>
      <c r="L4" s="5"/>
      <c r="M4" s="2"/>
      <c r="N4" s="2"/>
      <c r="O4" s="2"/>
    </row>
    <row r="5" spans="2:18" ht="19.5" customHeight="1">
      <c r="B5" s="233" t="s">
        <v>104</v>
      </c>
      <c r="C5" s="234"/>
      <c r="D5" s="114">
        <v>599904.25</v>
      </c>
      <c r="E5" s="2"/>
      <c r="F5" s="2"/>
      <c r="G5" s="2"/>
      <c r="I5" s="2"/>
      <c r="J5" s="2"/>
      <c r="K5" s="6"/>
      <c r="L5" s="2"/>
      <c r="M5" s="2"/>
      <c r="N5" s="3"/>
      <c r="O5" s="2"/>
    </row>
    <row r="6" spans="2:18" ht="19.5" customHeight="1">
      <c r="B6" s="233" t="s">
        <v>36</v>
      </c>
      <c r="C6" s="234"/>
      <c r="D6" s="114">
        <v>590448.06000000006</v>
      </c>
      <c r="E6" s="2"/>
      <c r="F6" s="2"/>
      <c r="G6" s="2"/>
      <c r="I6" s="2"/>
      <c r="J6" s="2"/>
      <c r="K6" s="6"/>
      <c r="L6" s="2"/>
      <c r="M6" s="2"/>
      <c r="N6" s="3"/>
      <c r="O6" s="2"/>
    </row>
    <row r="7" spans="2:18" ht="19.5" customHeight="1" thickBot="1">
      <c r="B7" s="235" t="s">
        <v>88</v>
      </c>
      <c r="C7" s="236"/>
      <c r="D7" s="115">
        <f>D4+D5-D6</f>
        <v>68072.579999999958</v>
      </c>
      <c r="E7" s="2"/>
      <c r="F7" s="2"/>
      <c r="G7" s="2"/>
      <c r="I7" s="2"/>
      <c r="J7" s="2"/>
      <c r="K7" s="6"/>
      <c r="L7" s="2"/>
      <c r="M7" s="2"/>
      <c r="N7" s="3"/>
      <c r="O7" s="2"/>
    </row>
    <row r="8" spans="2:18" ht="19.5" customHeight="1" thickBot="1">
      <c r="B8" s="253" t="s">
        <v>100</v>
      </c>
      <c r="C8" s="253"/>
      <c r="D8" s="27">
        <f>D6</f>
        <v>590448.06000000006</v>
      </c>
      <c r="E8" s="6"/>
      <c r="F8" s="2"/>
      <c r="G8" s="2"/>
      <c r="L8" s="2"/>
      <c r="M8" s="2"/>
      <c r="N8" s="6"/>
      <c r="O8" s="2"/>
      <c r="P8" s="2"/>
      <c r="Q8" s="6"/>
      <c r="R8" s="2"/>
    </row>
    <row r="9" spans="2:18" ht="19.5" customHeight="1" thickBot="1">
      <c r="B9" s="159" t="s">
        <v>99</v>
      </c>
      <c r="C9" s="160"/>
      <c r="D9" s="39" t="s">
        <v>29</v>
      </c>
      <c r="E9" s="10"/>
      <c r="L9" s="122"/>
      <c r="M9" s="122"/>
      <c r="N9" s="122"/>
      <c r="O9" s="122"/>
      <c r="P9" s="122"/>
      <c r="Q9" s="122"/>
      <c r="R9" s="122"/>
    </row>
    <row r="10" spans="2:18" ht="19.5" customHeight="1">
      <c r="B10" s="192" t="s">
        <v>11</v>
      </c>
      <c r="C10" s="193"/>
      <c r="D10" s="40">
        <f>D11+D12+D13+D14+D15+D16</f>
        <v>213269.45</v>
      </c>
      <c r="E10" s="11"/>
      <c r="F10" s="77"/>
      <c r="G10" s="77"/>
      <c r="H10" s="2"/>
      <c r="L10" s="145"/>
      <c r="M10" s="145"/>
      <c r="N10" s="10"/>
      <c r="O10" s="2"/>
      <c r="P10" s="2"/>
      <c r="Q10" s="6"/>
      <c r="R10" s="2"/>
    </row>
    <row r="11" spans="2:18" ht="19.5" customHeight="1">
      <c r="B11" s="189" t="s">
        <v>2</v>
      </c>
      <c r="C11" s="164"/>
      <c r="D11" s="73">
        <v>144308</v>
      </c>
      <c r="E11" s="11"/>
      <c r="F11" s="77"/>
      <c r="G11" s="77"/>
      <c r="H11" s="2"/>
      <c r="L11" s="144"/>
      <c r="M11" s="144"/>
      <c r="N11" s="11"/>
      <c r="O11" s="2"/>
      <c r="P11" s="2"/>
      <c r="Q11" s="6"/>
      <c r="R11" s="2"/>
    </row>
    <row r="12" spans="2:18" ht="19.5" customHeight="1">
      <c r="B12" s="161" t="s">
        <v>3</v>
      </c>
      <c r="C12" s="165"/>
      <c r="D12" s="73">
        <v>44555.14</v>
      </c>
      <c r="E12" s="11"/>
      <c r="F12" s="77"/>
      <c r="G12" s="78"/>
      <c r="L12" s="144"/>
      <c r="M12" s="144"/>
      <c r="N12" s="11"/>
      <c r="O12" s="2"/>
      <c r="P12" s="2"/>
      <c r="Q12" s="2"/>
      <c r="R12" s="2"/>
    </row>
    <row r="13" spans="2:18" ht="19.5" customHeight="1">
      <c r="B13" s="161" t="s">
        <v>12</v>
      </c>
      <c r="C13" s="162"/>
      <c r="D13" s="73">
        <v>4304.3999999999996</v>
      </c>
      <c r="E13" s="12"/>
      <c r="F13" s="77"/>
      <c r="G13" s="78"/>
      <c r="L13" s="144"/>
      <c r="M13" s="144"/>
      <c r="N13" s="11"/>
      <c r="O13" s="2"/>
      <c r="P13" s="2"/>
      <c r="Q13" s="2"/>
      <c r="R13" s="2"/>
    </row>
    <row r="14" spans="2:18" ht="19.5" customHeight="1">
      <c r="B14" s="161" t="s">
        <v>119</v>
      </c>
      <c r="C14" s="162"/>
      <c r="D14" s="73">
        <v>4701.47</v>
      </c>
      <c r="E14" s="12"/>
      <c r="F14" s="77"/>
      <c r="G14" s="77"/>
      <c r="L14" s="146"/>
      <c r="M14" s="146"/>
      <c r="N14" s="12"/>
      <c r="O14" s="2"/>
      <c r="P14" s="2"/>
      <c r="Q14" s="2"/>
      <c r="R14" s="2"/>
    </row>
    <row r="15" spans="2:18" ht="19.5" customHeight="1">
      <c r="B15" s="163" t="s">
        <v>82</v>
      </c>
      <c r="C15" s="241"/>
      <c r="D15" s="41">
        <v>6900</v>
      </c>
      <c r="E15" s="12"/>
      <c r="F15" s="77"/>
      <c r="G15" s="77"/>
      <c r="L15" s="142"/>
      <c r="M15" s="142"/>
      <c r="N15" s="12"/>
      <c r="O15" s="2"/>
      <c r="P15" s="2"/>
      <c r="Q15" s="2"/>
      <c r="R15" s="2"/>
    </row>
    <row r="16" spans="2:18" ht="19.5" customHeight="1" thickBot="1">
      <c r="B16" s="161" t="s">
        <v>124</v>
      </c>
      <c r="C16" s="162"/>
      <c r="D16" s="73">
        <v>8500.44</v>
      </c>
      <c r="E16" s="12"/>
      <c r="F16" s="77"/>
      <c r="G16" s="77"/>
      <c r="L16" s="142"/>
      <c r="M16" s="142"/>
      <c r="N16" s="12"/>
      <c r="O16" s="2"/>
      <c r="P16" s="2"/>
      <c r="Q16" s="2"/>
      <c r="R16" s="2"/>
    </row>
    <row r="17" spans="2:18" ht="19.5" customHeight="1" thickBot="1">
      <c r="B17" s="207" t="s">
        <v>4</v>
      </c>
      <c r="C17" s="208"/>
      <c r="D17" s="42">
        <v>63454.39</v>
      </c>
      <c r="E17" s="12"/>
      <c r="F17" s="77"/>
      <c r="G17" s="77"/>
      <c r="L17" s="146"/>
      <c r="M17" s="146"/>
      <c r="N17" s="12"/>
      <c r="O17" s="2"/>
      <c r="P17" s="2"/>
      <c r="Q17" s="2"/>
      <c r="R17" s="2"/>
    </row>
    <row r="18" spans="2:18" ht="19.5" customHeight="1">
      <c r="B18" s="168" t="s">
        <v>17</v>
      </c>
      <c r="C18" s="169"/>
      <c r="D18" s="56">
        <f>D19+D20+D21+D22+D23+D24+D25+D26+D27+D28+D29</f>
        <v>276899.70999999996</v>
      </c>
      <c r="E18" s="12"/>
      <c r="F18" s="77"/>
      <c r="G18" s="77"/>
      <c r="L18" s="146"/>
      <c r="M18" s="146"/>
      <c r="N18" s="12"/>
      <c r="O18" s="2"/>
      <c r="P18" s="2"/>
      <c r="Q18" s="2"/>
      <c r="R18" s="2"/>
    </row>
    <row r="19" spans="2:18" ht="19.5" customHeight="1">
      <c r="B19" s="172" t="s">
        <v>43</v>
      </c>
      <c r="C19" s="173"/>
      <c r="D19" s="79">
        <v>9739.44</v>
      </c>
      <c r="E19" s="12"/>
      <c r="F19" s="77"/>
      <c r="G19" s="77"/>
      <c r="L19" s="146"/>
      <c r="M19" s="146"/>
      <c r="N19" s="12"/>
      <c r="O19" s="2"/>
      <c r="P19" s="2"/>
      <c r="Q19" s="2"/>
      <c r="R19" s="2"/>
    </row>
    <row r="20" spans="2:18" ht="19.5" customHeight="1">
      <c r="B20" s="203" t="s">
        <v>5</v>
      </c>
      <c r="C20" s="204"/>
      <c r="D20" s="80">
        <v>3584.62</v>
      </c>
      <c r="E20" s="12"/>
      <c r="F20" s="77"/>
      <c r="G20" s="77"/>
      <c r="L20" s="147"/>
      <c r="M20" s="148"/>
      <c r="N20" s="12"/>
      <c r="O20" s="2"/>
      <c r="P20" s="2"/>
      <c r="Q20" s="2"/>
      <c r="R20" s="2"/>
    </row>
    <row r="21" spans="2:18" ht="19.5" customHeight="1">
      <c r="B21" s="249" t="s">
        <v>116</v>
      </c>
      <c r="C21" s="250"/>
      <c r="D21" s="43">
        <v>7841.71</v>
      </c>
      <c r="E21" s="11"/>
      <c r="F21" s="77"/>
      <c r="G21" s="77"/>
      <c r="L21" s="149"/>
      <c r="M21" s="150"/>
      <c r="N21" s="11"/>
      <c r="O21" s="2"/>
      <c r="P21" s="2"/>
      <c r="Q21" s="3"/>
      <c r="R21" s="2"/>
    </row>
    <row r="22" spans="2:18" ht="19.5" customHeight="1">
      <c r="B22" s="205" t="s">
        <v>38</v>
      </c>
      <c r="C22" s="206"/>
      <c r="D22" s="43">
        <v>158146.96</v>
      </c>
      <c r="E22" s="11"/>
      <c r="F22" s="77"/>
      <c r="G22" s="77"/>
      <c r="L22" s="151"/>
      <c r="M22" s="152"/>
      <c r="N22" s="11"/>
      <c r="O22" s="2"/>
      <c r="P22" s="2"/>
      <c r="Q22" s="2"/>
      <c r="R22" s="2"/>
    </row>
    <row r="23" spans="2:18" ht="19.5" customHeight="1">
      <c r="B23" s="189" t="s">
        <v>3</v>
      </c>
      <c r="C23" s="164"/>
      <c r="D23" s="41">
        <v>32003.439999999999</v>
      </c>
      <c r="E23" s="13"/>
      <c r="F23" s="77"/>
      <c r="G23" s="77"/>
      <c r="L23" s="144"/>
      <c r="M23" s="144"/>
      <c r="N23" s="11"/>
      <c r="O23" s="2"/>
      <c r="P23" s="2"/>
      <c r="Q23" s="2"/>
      <c r="R23" s="2"/>
    </row>
    <row r="24" spans="2:18" ht="19.5" customHeight="1">
      <c r="B24" s="161" t="s">
        <v>51</v>
      </c>
      <c r="C24" s="162"/>
      <c r="D24" s="41">
        <v>5556.53</v>
      </c>
      <c r="E24" s="81"/>
      <c r="F24" s="77"/>
      <c r="G24" s="90"/>
      <c r="L24" s="140"/>
      <c r="M24" s="141"/>
      <c r="N24" s="13"/>
      <c r="O24" s="2"/>
      <c r="P24" s="2"/>
      <c r="Q24" s="2"/>
      <c r="R24" s="2"/>
    </row>
    <row r="25" spans="2:18" ht="19.5" customHeight="1">
      <c r="B25" s="161" t="s">
        <v>126</v>
      </c>
      <c r="C25" s="162"/>
      <c r="D25" s="41">
        <v>23450</v>
      </c>
      <c r="E25" s="81"/>
      <c r="F25" s="77"/>
      <c r="G25" s="90"/>
      <c r="L25" s="140"/>
      <c r="M25" s="141"/>
      <c r="N25" s="13"/>
      <c r="O25" s="2"/>
      <c r="P25" s="2"/>
      <c r="Q25" s="2"/>
      <c r="R25" s="2"/>
    </row>
    <row r="26" spans="2:18" ht="19.5" customHeight="1">
      <c r="B26" s="163" t="s">
        <v>25</v>
      </c>
      <c r="C26" s="240"/>
      <c r="D26" s="41">
        <v>20260.32</v>
      </c>
      <c r="E26" s="77"/>
      <c r="F26" s="77"/>
      <c r="G26" s="77"/>
      <c r="L26" s="92"/>
      <c r="M26" s="92"/>
      <c r="N26" s="6"/>
      <c r="O26" s="2"/>
      <c r="P26" s="8"/>
      <c r="Q26" s="2"/>
      <c r="R26" s="2"/>
    </row>
    <row r="27" spans="2:18" ht="19.5" customHeight="1">
      <c r="B27" s="163" t="s">
        <v>52</v>
      </c>
      <c r="C27" s="164"/>
      <c r="D27" s="41">
        <v>1099.1500000000001</v>
      </c>
      <c r="E27" s="77"/>
      <c r="F27" s="77"/>
      <c r="G27" s="77"/>
      <c r="L27" s="92"/>
      <c r="M27" s="92"/>
      <c r="N27" s="2"/>
      <c r="O27" s="2"/>
      <c r="P27" s="2"/>
      <c r="Q27" s="2"/>
      <c r="R27" s="2"/>
    </row>
    <row r="28" spans="2:18" ht="19.5" customHeight="1">
      <c r="B28" s="172" t="s">
        <v>8</v>
      </c>
      <c r="C28" s="173"/>
      <c r="D28" s="41">
        <v>1777.54</v>
      </c>
      <c r="E28" s="77"/>
      <c r="F28" s="77"/>
      <c r="G28" s="77"/>
      <c r="L28" s="92"/>
      <c r="M28" s="92"/>
      <c r="N28" s="2"/>
      <c r="O28" s="2"/>
      <c r="P28" s="2"/>
      <c r="Q28" s="2"/>
      <c r="R28" s="2"/>
    </row>
    <row r="29" spans="2:18" ht="19.5" customHeight="1" thickBot="1">
      <c r="B29" s="185" t="s">
        <v>107</v>
      </c>
      <c r="C29" s="186"/>
      <c r="D29" s="41">
        <v>13440</v>
      </c>
      <c r="E29" s="77"/>
      <c r="F29" s="77"/>
      <c r="G29" s="77"/>
      <c r="L29" s="92"/>
      <c r="M29" s="92"/>
      <c r="N29" s="2"/>
      <c r="O29" s="2"/>
      <c r="P29" s="2"/>
      <c r="Q29" s="2"/>
      <c r="R29" s="2"/>
    </row>
    <row r="30" spans="2:18" ht="19.5" customHeight="1" thickBot="1">
      <c r="B30" s="190" t="s">
        <v>85</v>
      </c>
      <c r="C30" s="198"/>
      <c r="D30" s="46">
        <v>643.78</v>
      </c>
      <c r="E30" s="77"/>
      <c r="F30" s="77"/>
      <c r="G30" s="77"/>
      <c r="L30" s="2"/>
      <c r="M30" s="2"/>
      <c r="N30" s="2"/>
      <c r="O30" s="2"/>
      <c r="P30" s="2"/>
      <c r="Q30" s="2"/>
      <c r="R30" s="2"/>
    </row>
    <row r="31" spans="2:18" ht="19.5" customHeight="1" thickBot="1">
      <c r="B31" s="190" t="s">
        <v>39</v>
      </c>
      <c r="C31" s="191"/>
      <c r="D31" s="42">
        <v>1920.86</v>
      </c>
      <c r="E31" s="77"/>
      <c r="F31" s="77"/>
      <c r="G31" s="77"/>
      <c r="L31" s="2"/>
      <c r="M31" s="2"/>
      <c r="N31" s="2"/>
      <c r="O31" s="2"/>
      <c r="P31" s="2"/>
      <c r="Q31" s="2"/>
      <c r="R31" s="2"/>
    </row>
    <row r="32" spans="2:18" ht="19.5" customHeight="1">
      <c r="B32" s="168" t="s">
        <v>40</v>
      </c>
      <c r="C32" s="169"/>
      <c r="D32" s="40">
        <f>D33+D34+D35+D36+D37+D38+D39+D40+D41+D42</f>
        <v>166470.40999999997</v>
      </c>
      <c r="E32" s="77"/>
      <c r="F32" s="77"/>
      <c r="G32" s="77"/>
      <c r="L32" s="2"/>
      <c r="M32" s="2"/>
      <c r="N32" s="2"/>
      <c r="O32" s="2"/>
      <c r="P32" s="2"/>
      <c r="Q32" s="2"/>
      <c r="R32" s="2"/>
    </row>
    <row r="33" spans="2:18" ht="19.5" customHeight="1">
      <c r="B33" s="172" t="s">
        <v>56</v>
      </c>
      <c r="C33" s="173"/>
      <c r="D33" s="73">
        <v>87532.82</v>
      </c>
      <c r="E33" s="77"/>
      <c r="F33" s="77"/>
      <c r="G33" s="77"/>
      <c r="L33" s="2"/>
      <c r="M33" s="2"/>
      <c r="N33" s="8"/>
      <c r="O33" s="2"/>
      <c r="P33" s="2"/>
      <c r="Q33" s="2"/>
      <c r="R33" s="2"/>
    </row>
    <row r="34" spans="2:18" ht="19.5" customHeight="1">
      <c r="B34" s="161" t="s">
        <v>10</v>
      </c>
      <c r="C34" s="165"/>
      <c r="D34" s="73">
        <v>17585.990000000002</v>
      </c>
      <c r="E34" s="77"/>
      <c r="F34" s="77"/>
      <c r="G34" s="77"/>
      <c r="L34" s="2"/>
      <c r="M34" s="2"/>
      <c r="N34" s="8"/>
      <c r="O34" s="2"/>
      <c r="P34" s="2"/>
      <c r="Q34" s="2"/>
      <c r="R34" s="2"/>
    </row>
    <row r="35" spans="2:18" ht="19.5" customHeight="1">
      <c r="B35" s="161" t="s">
        <v>33</v>
      </c>
      <c r="C35" s="165"/>
      <c r="D35" s="73">
        <v>29182.66</v>
      </c>
      <c r="E35" s="77"/>
      <c r="F35" s="77"/>
      <c r="G35" s="77"/>
      <c r="L35" s="2"/>
      <c r="M35" s="2"/>
      <c r="N35" s="8"/>
      <c r="O35" s="2"/>
      <c r="P35" s="2"/>
      <c r="Q35" s="2"/>
      <c r="R35" s="2"/>
    </row>
    <row r="36" spans="2:18" ht="19.5" customHeight="1">
      <c r="B36" s="161" t="s">
        <v>37</v>
      </c>
      <c r="C36" s="165"/>
      <c r="D36" s="73">
        <v>6106.46</v>
      </c>
      <c r="E36" s="77"/>
      <c r="F36" s="77"/>
      <c r="G36" s="77"/>
      <c r="L36" s="2"/>
      <c r="M36" s="2"/>
      <c r="N36" s="2"/>
      <c r="O36" s="2"/>
      <c r="P36" s="2"/>
      <c r="Q36" s="2"/>
      <c r="R36" s="2"/>
    </row>
    <row r="37" spans="2:18" ht="19.5" customHeight="1">
      <c r="B37" s="161" t="s">
        <v>1</v>
      </c>
      <c r="C37" s="165"/>
      <c r="D37" s="73">
        <v>5878.03</v>
      </c>
      <c r="E37" s="77"/>
      <c r="F37" s="77"/>
      <c r="G37" s="77"/>
      <c r="L37" s="2"/>
      <c r="M37" s="2"/>
      <c r="N37" s="2"/>
      <c r="O37" s="2"/>
      <c r="P37" s="2"/>
      <c r="Q37" s="2"/>
      <c r="R37" s="2"/>
    </row>
    <row r="38" spans="2:18" ht="19.5" customHeight="1">
      <c r="B38" s="189" t="s">
        <v>41</v>
      </c>
      <c r="C38" s="164"/>
      <c r="D38" s="73">
        <v>2908.52</v>
      </c>
      <c r="E38" s="77"/>
      <c r="F38" s="77"/>
      <c r="G38" s="77"/>
      <c r="L38" s="2"/>
      <c r="M38" s="2"/>
      <c r="N38" s="2"/>
      <c r="O38" s="2"/>
      <c r="P38" s="2"/>
      <c r="Q38" s="2"/>
      <c r="R38" s="2"/>
    </row>
    <row r="39" spans="2:18" ht="19.5" customHeight="1">
      <c r="B39" s="189" t="s">
        <v>0</v>
      </c>
      <c r="C39" s="164"/>
      <c r="D39" s="73">
        <v>1173.51</v>
      </c>
      <c r="E39" s="77"/>
      <c r="F39" s="77"/>
      <c r="G39" s="77"/>
      <c r="L39" s="2"/>
      <c r="M39" s="2"/>
      <c r="N39" s="2"/>
      <c r="O39" s="2"/>
      <c r="P39" s="2"/>
      <c r="Q39" s="2"/>
      <c r="R39" s="2"/>
    </row>
    <row r="40" spans="2:18" ht="19.5" customHeight="1">
      <c r="B40" s="189" t="s">
        <v>44</v>
      </c>
      <c r="C40" s="164"/>
      <c r="D40" s="73">
        <v>918.84</v>
      </c>
      <c r="E40" s="77"/>
      <c r="F40" s="77"/>
      <c r="G40" s="77"/>
      <c r="L40" s="2"/>
      <c r="M40" s="2"/>
      <c r="N40" s="2"/>
      <c r="O40" s="2"/>
      <c r="P40" s="2"/>
      <c r="Q40" s="2"/>
      <c r="R40" s="2"/>
    </row>
    <row r="41" spans="2:18" ht="19.5" customHeight="1">
      <c r="B41" s="189" t="s">
        <v>16</v>
      </c>
      <c r="C41" s="164"/>
      <c r="D41" s="73">
        <v>1408</v>
      </c>
      <c r="E41" s="77"/>
      <c r="F41" s="77"/>
      <c r="G41" s="77"/>
      <c r="L41" s="2"/>
      <c r="M41" s="2"/>
      <c r="N41" s="2"/>
      <c r="O41" s="2"/>
      <c r="P41" s="2"/>
      <c r="Q41" s="2"/>
      <c r="R41" s="2"/>
    </row>
    <row r="42" spans="2:18" ht="19.5" customHeight="1" thickBot="1">
      <c r="B42" s="196" t="s">
        <v>120</v>
      </c>
      <c r="C42" s="197"/>
      <c r="D42" s="88">
        <v>13775.58</v>
      </c>
      <c r="E42" s="77"/>
      <c r="F42" s="77"/>
      <c r="G42" s="77"/>
      <c r="L42" s="2"/>
      <c r="M42" s="2"/>
      <c r="N42" s="2"/>
      <c r="O42" s="2"/>
      <c r="P42" s="2"/>
      <c r="Q42" s="2"/>
      <c r="R42" s="2"/>
    </row>
    <row r="43" spans="2:18" ht="19.5" customHeight="1" thickBot="1">
      <c r="C43" s="130" t="s">
        <v>34</v>
      </c>
      <c r="D43" s="131">
        <f>D10+D17+D18+D30+D31+D32</f>
        <v>722658.60000000009</v>
      </c>
      <c r="E43" s="77"/>
      <c r="F43" s="77"/>
      <c r="G43" s="78"/>
      <c r="L43" s="2"/>
      <c r="M43" s="2"/>
      <c r="N43" s="2"/>
      <c r="O43" s="2"/>
      <c r="P43" s="2"/>
      <c r="Q43" s="2"/>
      <c r="R43" s="2"/>
    </row>
    <row r="44" spans="2:18" hidden="1">
      <c r="B44" s="254"/>
      <c r="C44" s="254"/>
      <c r="D44" s="90"/>
      <c r="E44" s="77"/>
      <c r="F44" s="77"/>
      <c r="G44" s="77"/>
      <c r="L44" s="2"/>
      <c r="M44" s="2"/>
      <c r="N44" s="2"/>
      <c r="O44" s="2"/>
      <c r="P44" s="2"/>
      <c r="Q44" s="2"/>
      <c r="R44" s="2"/>
    </row>
    <row r="45" spans="2:18">
      <c r="B45" s="254"/>
      <c r="C45" s="254"/>
      <c r="D45" s="8"/>
    </row>
    <row r="46" spans="2:18">
      <c r="B46" s="255"/>
      <c r="C46" s="255"/>
      <c r="E46" s="7"/>
      <c r="F46" s="7"/>
    </row>
  </sheetData>
  <mergeCells count="44">
    <mergeCell ref="B44:C44"/>
    <mergeCell ref="B45:C45"/>
    <mergeCell ref="B46:C46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31:C31"/>
    <mergeCell ref="B32:C32"/>
    <mergeCell ref="B13:C13"/>
    <mergeCell ref="B8:C8"/>
    <mergeCell ref="B17:C17"/>
    <mergeCell ref="B18:C18"/>
    <mergeCell ref="B14:C14"/>
    <mergeCell ref="B9:C9"/>
    <mergeCell ref="B10:C10"/>
    <mergeCell ref="B11:C11"/>
    <mergeCell ref="B12:C12"/>
    <mergeCell ref="B26:C26"/>
    <mergeCell ref="B20:C20"/>
    <mergeCell ref="B19:C19"/>
    <mergeCell ref="B25:C25"/>
    <mergeCell ref="B2:D2"/>
    <mergeCell ref="B28:C28"/>
    <mergeCell ref="B30:C30"/>
    <mergeCell ref="B29:C29"/>
    <mergeCell ref="B15:C15"/>
    <mergeCell ref="B16:C16"/>
    <mergeCell ref="B21:C21"/>
    <mergeCell ref="B3:C3"/>
    <mergeCell ref="B5:C5"/>
    <mergeCell ref="B6:C6"/>
    <mergeCell ref="B7:C7"/>
    <mergeCell ref="B4:C4"/>
    <mergeCell ref="B27:C27"/>
    <mergeCell ref="B22:C22"/>
    <mergeCell ref="B23:C23"/>
    <mergeCell ref="B24:C24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5"/>
  <sheetViews>
    <sheetView topLeftCell="A25" workbookViewId="0">
      <selection activeCell="D43" sqref="D43"/>
    </sheetView>
  </sheetViews>
  <sheetFormatPr defaultRowHeight="15"/>
  <cols>
    <col min="1" max="1" width="5.28515625" customWidth="1"/>
    <col min="3" max="3" width="56.42578125" customWidth="1"/>
    <col min="4" max="4" width="18.5703125" customWidth="1"/>
    <col min="5" max="5" width="9.140625" customWidth="1"/>
    <col min="7" max="7" width="12.42578125" customWidth="1"/>
    <col min="8" max="8" width="24.5703125" customWidth="1"/>
  </cols>
  <sheetData>
    <row r="1" spans="2:8" ht="34.5" customHeight="1" thickBot="1">
      <c r="B1" s="200" t="s">
        <v>75</v>
      </c>
      <c r="C1" s="201"/>
      <c r="D1" s="262"/>
      <c r="E1" s="122"/>
    </row>
    <row r="2" spans="2:8" ht="19.5" customHeight="1" thickBot="1">
      <c r="B2" s="214" t="s">
        <v>108</v>
      </c>
      <c r="C2" s="214"/>
      <c r="D2" s="102" t="s">
        <v>29</v>
      </c>
      <c r="E2" s="6"/>
      <c r="F2" s="25"/>
      <c r="G2" s="25"/>
      <c r="H2" s="25"/>
    </row>
    <row r="3" spans="2:8" ht="19.5" customHeight="1">
      <c r="B3" s="215" t="s">
        <v>80</v>
      </c>
      <c r="C3" s="215"/>
      <c r="D3" s="118">
        <v>31420.37</v>
      </c>
      <c r="E3" s="2"/>
    </row>
    <row r="4" spans="2:8" ht="19.5" customHeight="1">
      <c r="B4" s="216" t="s">
        <v>103</v>
      </c>
      <c r="C4" s="216"/>
      <c r="D4" s="49">
        <v>335840.88</v>
      </c>
      <c r="E4" s="6"/>
      <c r="F4" s="5"/>
      <c r="G4" s="2"/>
    </row>
    <row r="5" spans="2:8" ht="19.5" customHeight="1">
      <c r="B5" s="216" t="s">
        <v>36</v>
      </c>
      <c r="C5" s="216"/>
      <c r="D5" s="49">
        <v>334445.51</v>
      </c>
      <c r="E5" s="6"/>
      <c r="F5" s="5"/>
      <c r="G5" s="2"/>
    </row>
    <row r="6" spans="2:8" ht="19.5" customHeight="1" thickBot="1">
      <c r="B6" s="218" t="s">
        <v>90</v>
      </c>
      <c r="C6" s="218"/>
      <c r="D6" s="117">
        <f>D3+D4-D5</f>
        <v>32815.739999999991</v>
      </c>
      <c r="E6" s="13"/>
      <c r="F6" s="86"/>
      <c r="G6" s="92"/>
      <c r="H6" s="77"/>
    </row>
    <row r="7" spans="2:8" ht="19.5" customHeight="1" thickBot="1">
      <c r="B7" s="244" t="s">
        <v>100</v>
      </c>
      <c r="C7" s="244"/>
      <c r="D7" s="126">
        <f>D5</f>
        <v>334445.51</v>
      </c>
      <c r="E7" s="76"/>
      <c r="F7" s="92"/>
      <c r="G7" s="92"/>
      <c r="H7" s="77"/>
    </row>
    <row r="8" spans="2:8" ht="19.5" customHeight="1" thickBot="1">
      <c r="B8" s="242" t="s">
        <v>99</v>
      </c>
      <c r="C8" s="243"/>
      <c r="D8" s="60" t="s">
        <v>29</v>
      </c>
      <c r="E8" s="10"/>
      <c r="F8" s="76"/>
      <c r="G8" s="92"/>
      <c r="H8" s="77"/>
    </row>
    <row r="9" spans="2:8" ht="19.5" customHeight="1" thickBot="1">
      <c r="B9" s="258" t="s">
        <v>11</v>
      </c>
      <c r="C9" s="259"/>
      <c r="D9" s="56">
        <f>D10+D11+D12+D13+D14</f>
        <v>130211.03</v>
      </c>
      <c r="E9" s="11"/>
      <c r="F9" s="77"/>
      <c r="G9" s="77"/>
      <c r="H9" s="77"/>
    </row>
    <row r="10" spans="2:8" ht="19.5" customHeight="1">
      <c r="B10" s="256" t="s">
        <v>2</v>
      </c>
      <c r="C10" s="257"/>
      <c r="D10" s="41">
        <v>100364</v>
      </c>
      <c r="E10" s="11"/>
      <c r="F10" s="77"/>
      <c r="G10" s="76"/>
      <c r="H10" s="92"/>
    </row>
    <row r="11" spans="2:8" ht="19.5" customHeight="1">
      <c r="B11" s="161" t="s">
        <v>3</v>
      </c>
      <c r="C11" s="165"/>
      <c r="D11" s="41">
        <v>20273.53</v>
      </c>
      <c r="E11" s="11"/>
      <c r="F11" s="77"/>
      <c r="G11" s="78"/>
      <c r="H11" s="92"/>
    </row>
    <row r="12" spans="2:8" ht="19.5" customHeight="1">
      <c r="B12" s="161" t="s">
        <v>12</v>
      </c>
      <c r="C12" s="162"/>
      <c r="D12" s="41">
        <v>4725.8999999999996</v>
      </c>
      <c r="E12" s="12"/>
      <c r="F12" s="77"/>
      <c r="G12" s="78"/>
      <c r="H12" s="77"/>
    </row>
    <row r="13" spans="2:8" ht="19.5" customHeight="1">
      <c r="B13" s="163" t="s">
        <v>82</v>
      </c>
      <c r="C13" s="241"/>
      <c r="D13" s="41">
        <v>4183</v>
      </c>
      <c r="E13" s="12"/>
      <c r="F13" s="77"/>
      <c r="G13" s="77"/>
      <c r="H13" s="77"/>
    </row>
    <row r="14" spans="2:8" ht="19.5" customHeight="1" thickBot="1">
      <c r="B14" s="185" t="s">
        <v>119</v>
      </c>
      <c r="C14" s="186"/>
      <c r="D14" s="41">
        <v>664.6</v>
      </c>
      <c r="E14" s="12"/>
      <c r="F14" s="77"/>
      <c r="G14" s="77"/>
      <c r="H14" s="77"/>
    </row>
    <row r="15" spans="2:8" ht="19.5" customHeight="1" thickBot="1">
      <c r="B15" s="166" t="s">
        <v>4</v>
      </c>
      <c r="C15" s="167"/>
      <c r="D15" s="42">
        <v>27617.3</v>
      </c>
      <c r="E15" s="12"/>
      <c r="F15" s="77"/>
      <c r="G15" s="77"/>
      <c r="H15" s="77"/>
    </row>
    <row r="16" spans="2:8" ht="19.5" customHeight="1">
      <c r="B16" s="168" t="s">
        <v>17</v>
      </c>
      <c r="C16" s="169"/>
      <c r="D16" s="40">
        <f>D17+D18+D19+D20+D21+D22+D23+D24+D25+D26+D27</f>
        <v>198648.09999999998</v>
      </c>
      <c r="E16" s="12"/>
      <c r="F16" s="77"/>
      <c r="G16" s="77"/>
      <c r="H16" s="77"/>
    </row>
    <row r="17" spans="2:8" ht="19.5" customHeight="1">
      <c r="B17" s="172" t="s">
        <v>46</v>
      </c>
      <c r="C17" s="173"/>
      <c r="D17" s="82">
        <v>12363.55</v>
      </c>
      <c r="E17" s="12"/>
      <c r="F17" s="77"/>
      <c r="G17" s="77"/>
      <c r="H17" s="77"/>
    </row>
    <row r="18" spans="2:8" ht="19.5" customHeight="1">
      <c r="B18" s="203" t="s">
        <v>5</v>
      </c>
      <c r="C18" s="204"/>
      <c r="D18" s="83">
        <v>1604.15</v>
      </c>
      <c r="E18" s="12"/>
      <c r="F18" s="77"/>
      <c r="G18" s="77"/>
      <c r="H18" s="77"/>
    </row>
    <row r="19" spans="2:8" ht="19.5" customHeight="1">
      <c r="B19" s="205" t="s">
        <v>38</v>
      </c>
      <c r="C19" s="206"/>
      <c r="D19" s="72">
        <v>88557.38</v>
      </c>
      <c r="E19" s="12"/>
      <c r="F19" s="77"/>
      <c r="G19" s="77"/>
      <c r="H19" s="77"/>
    </row>
    <row r="20" spans="2:8" ht="19.5" customHeight="1">
      <c r="B20" s="189" t="s">
        <v>3</v>
      </c>
      <c r="C20" s="164"/>
      <c r="D20" s="73">
        <v>17920.93</v>
      </c>
      <c r="E20" s="11"/>
      <c r="F20" s="77"/>
      <c r="G20" s="77"/>
      <c r="H20" s="77"/>
    </row>
    <row r="21" spans="2:8" ht="19.5" customHeight="1">
      <c r="B21" s="161" t="s">
        <v>51</v>
      </c>
      <c r="C21" s="162"/>
      <c r="D21" s="73">
        <v>2700.89</v>
      </c>
      <c r="E21" s="11"/>
      <c r="F21" s="77"/>
      <c r="G21" s="77"/>
      <c r="H21" s="77"/>
    </row>
    <row r="22" spans="2:8" ht="19.5" customHeight="1">
      <c r="B22" s="163" t="s">
        <v>25</v>
      </c>
      <c r="C22" s="240"/>
      <c r="D22" s="73">
        <v>11342.22</v>
      </c>
      <c r="E22" s="11"/>
      <c r="F22" s="77"/>
      <c r="G22" s="77"/>
      <c r="H22" s="77"/>
    </row>
    <row r="23" spans="2:8" ht="19.5" customHeight="1">
      <c r="B23" s="163" t="s">
        <v>52</v>
      </c>
      <c r="C23" s="164"/>
      <c r="D23" s="73">
        <v>615.33000000000004</v>
      </c>
      <c r="E23" s="13"/>
      <c r="F23" s="77"/>
      <c r="G23" s="77"/>
      <c r="H23" s="77"/>
    </row>
    <row r="24" spans="2:8" ht="19.5" customHeight="1">
      <c r="B24" s="161" t="s">
        <v>117</v>
      </c>
      <c r="C24" s="162"/>
      <c r="D24" s="73">
        <v>52302</v>
      </c>
      <c r="E24" s="13"/>
      <c r="F24" s="77"/>
      <c r="G24" s="77"/>
      <c r="H24" s="77"/>
    </row>
    <row r="25" spans="2:8" ht="19.5" customHeight="1">
      <c r="B25" s="172" t="s">
        <v>132</v>
      </c>
      <c r="C25" s="173"/>
      <c r="D25" s="73">
        <v>1105.1099999999999</v>
      </c>
      <c r="E25" s="81"/>
      <c r="F25" s="77"/>
      <c r="G25" s="77"/>
      <c r="H25" s="77"/>
    </row>
    <row r="26" spans="2:8" ht="19.5" customHeight="1">
      <c r="B26" s="161" t="s">
        <v>83</v>
      </c>
      <c r="C26" s="162"/>
      <c r="D26" s="73">
        <v>1256.54</v>
      </c>
      <c r="E26" s="81"/>
      <c r="F26" s="77"/>
      <c r="G26" s="77"/>
      <c r="H26" s="77"/>
    </row>
    <row r="27" spans="2:8" ht="19.5" customHeight="1" thickBot="1">
      <c r="B27" s="185" t="s">
        <v>86</v>
      </c>
      <c r="C27" s="186"/>
      <c r="D27" s="88">
        <v>8880</v>
      </c>
      <c r="E27" s="77"/>
      <c r="F27" s="77"/>
      <c r="G27" s="77"/>
      <c r="H27" s="77"/>
    </row>
    <row r="28" spans="2:8" ht="19.5" customHeight="1" thickBot="1">
      <c r="B28" s="260" t="s">
        <v>85</v>
      </c>
      <c r="C28" s="261"/>
      <c r="D28" s="45">
        <v>360.41</v>
      </c>
      <c r="E28" s="77"/>
      <c r="F28" s="77"/>
      <c r="G28" s="77"/>
      <c r="H28" s="77"/>
    </row>
    <row r="29" spans="2:8" ht="19.5" customHeight="1" thickBot="1">
      <c r="B29" s="190" t="s">
        <v>30</v>
      </c>
      <c r="C29" s="191"/>
      <c r="D29" s="42">
        <v>1075.3399999999999</v>
      </c>
      <c r="E29" s="77"/>
      <c r="F29" s="77"/>
      <c r="G29" s="90"/>
      <c r="H29" s="77"/>
    </row>
    <row r="30" spans="2:8" ht="19.5" customHeight="1">
      <c r="B30" s="168" t="s">
        <v>31</v>
      </c>
      <c r="C30" s="169"/>
      <c r="D30" s="40">
        <f>D31+D32+D33+D34+D35+D36+D37+D38+D39+D40</f>
        <v>92921.269999999975</v>
      </c>
      <c r="E30" s="77"/>
      <c r="F30" s="77"/>
      <c r="G30" s="77"/>
      <c r="H30" s="77"/>
    </row>
    <row r="31" spans="2:8" ht="19.5" customHeight="1">
      <c r="B31" s="172" t="s">
        <v>32</v>
      </c>
      <c r="C31" s="173"/>
      <c r="D31" s="73">
        <v>49002.99</v>
      </c>
      <c r="E31" s="77"/>
      <c r="F31" s="77"/>
      <c r="G31" s="77"/>
      <c r="H31" s="77"/>
    </row>
    <row r="32" spans="2:8" ht="19.5" customHeight="1">
      <c r="B32" s="161" t="s">
        <v>10</v>
      </c>
      <c r="C32" s="165"/>
      <c r="D32" s="73">
        <v>9845.06</v>
      </c>
      <c r="E32" s="77"/>
      <c r="F32" s="77"/>
      <c r="G32" s="77"/>
      <c r="H32" s="77"/>
    </row>
    <row r="33" spans="2:8" ht="19.5" customHeight="1">
      <c r="B33" s="161" t="s">
        <v>33</v>
      </c>
      <c r="C33" s="165"/>
      <c r="D33" s="73">
        <v>16337.16</v>
      </c>
      <c r="E33" s="77"/>
      <c r="F33" s="77"/>
      <c r="G33" s="77"/>
      <c r="H33" s="77"/>
    </row>
    <row r="34" spans="2:8" ht="19.5" customHeight="1">
      <c r="B34" s="161" t="s">
        <v>37</v>
      </c>
      <c r="C34" s="165"/>
      <c r="D34" s="73">
        <v>3418.54</v>
      </c>
      <c r="E34" s="77"/>
      <c r="F34" s="77"/>
      <c r="G34" s="77"/>
      <c r="H34" s="77"/>
    </row>
    <row r="35" spans="2:8" ht="19.5" customHeight="1">
      <c r="B35" s="161" t="s">
        <v>1</v>
      </c>
      <c r="C35" s="165"/>
      <c r="D35" s="73">
        <v>3290.66</v>
      </c>
      <c r="E35" s="77"/>
      <c r="F35" s="77"/>
      <c r="G35" s="77"/>
      <c r="H35" s="77"/>
    </row>
    <row r="36" spans="2:8" ht="19.5" customHeight="1">
      <c r="B36" s="189" t="s">
        <v>14</v>
      </c>
      <c r="C36" s="164"/>
      <c r="D36" s="73">
        <v>1628.26</v>
      </c>
      <c r="E36" s="77"/>
      <c r="F36" s="77"/>
      <c r="G36" s="77"/>
      <c r="H36" s="77"/>
    </row>
    <row r="37" spans="2:8" ht="19.5" customHeight="1">
      <c r="B37" s="189" t="s">
        <v>0</v>
      </c>
      <c r="C37" s="164"/>
      <c r="D37" s="73">
        <v>384.08</v>
      </c>
      <c r="E37" s="77"/>
      <c r="F37" s="77"/>
      <c r="G37" s="77"/>
      <c r="H37" s="77"/>
    </row>
    <row r="38" spans="2:8" ht="19.5" customHeight="1">
      <c r="B38" s="189" t="s">
        <v>44</v>
      </c>
      <c r="C38" s="164"/>
      <c r="D38" s="73">
        <v>514.39</v>
      </c>
      <c r="E38" s="77"/>
      <c r="F38" s="77"/>
      <c r="G38" s="77"/>
      <c r="H38" s="77"/>
    </row>
    <row r="39" spans="2:8" ht="19.5" customHeight="1">
      <c r="B39" s="189" t="s">
        <v>16</v>
      </c>
      <c r="C39" s="164"/>
      <c r="D39" s="73">
        <v>788.23</v>
      </c>
      <c r="E39" s="77"/>
      <c r="F39" s="77"/>
      <c r="G39" s="77"/>
      <c r="H39" s="77"/>
    </row>
    <row r="40" spans="2:8" ht="19.5" customHeight="1" thickBot="1">
      <c r="B40" s="196" t="s">
        <v>120</v>
      </c>
      <c r="C40" s="197"/>
      <c r="D40" s="88">
        <v>7711.9</v>
      </c>
      <c r="E40" s="77"/>
      <c r="F40" s="77"/>
      <c r="G40" s="77"/>
      <c r="H40" s="77"/>
    </row>
    <row r="41" spans="2:8" ht="19.5" customHeight="1" thickBot="1">
      <c r="C41" s="127" t="s">
        <v>34</v>
      </c>
      <c r="D41" s="128">
        <f>D9+D15+D16+D28+D29+D30</f>
        <v>450833.4499999999</v>
      </c>
      <c r="E41" s="77"/>
      <c r="F41" s="77"/>
      <c r="G41" s="78"/>
      <c r="H41" s="77"/>
    </row>
    <row r="42" spans="2:8">
      <c r="B42" s="224"/>
      <c r="C42" s="224"/>
      <c r="D42" s="33"/>
    </row>
    <row r="43" spans="2:8">
      <c r="B43" s="224"/>
      <c r="C43" s="224"/>
      <c r="D43" s="33"/>
    </row>
    <row r="44" spans="2:8">
      <c r="B44" s="225"/>
      <c r="C44" s="225"/>
      <c r="D44" s="30"/>
    </row>
    <row r="45" spans="2:8">
      <c r="B45" s="37"/>
      <c r="C45" s="37"/>
      <c r="D45" s="37"/>
    </row>
  </sheetData>
  <mergeCells count="43">
    <mergeCell ref="B1:D1"/>
    <mergeCell ref="B42:C42"/>
    <mergeCell ref="B43:C43"/>
    <mergeCell ref="B44:C44"/>
    <mergeCell ref="B32:C32"/>
    <mergeCell ref="B38:C38"/>
    <mergeCell ref="B39:C39"/>
    <mergeCell ref="B40:C40"/>
    <mergeCell ref="B33:C33"/>
    <mergeCell ref="B34:C34"/>
    <mergeCell ref="B35:C35"/>
    <mergeCell ref="B36:C36"/>
    <mergeCell ref="B37:C37"/>
    <mergeCell ref="B19:C19"/>
    <mergeCell ref="B27:C27"/>
    <mergeCell ref="B29:C29"/>
    <mergeCell ref="B30:C30"/>
    <mergeCell ref="B31:C31"/>
    <mergeCell ref="B26:C26"/>
    <mergeCell ref="B28:C28"/>
    <mergeCell ref="B23:C23"/>
    <mergeCell ref="B25:C25"/>
    <mergeCell ref="B24:C24"/>
    <mergeCell ref="B18:C18"/>
    <mergeCell ref="B22:C22"/>
    <mergeCell ref="B14:C14"/>
    <mergeCell ref="B15:C15"/>
    <mergeCell ref="B16:C16"/>
    <mergeCell ref="B17:C17"/>
    <mergeCell ref="B20:C20"/>
    <mergeCell ref="B21:C21"/>
    <mergeCell ref="B13:C13"/>
    <mergeCell ref="B7:C7"/>
    <mergeCell ref="B3:C3"/>
    <mergeCell ref="B2:C2"/>
    <mergeCell ref="B4:C4"/>
    <mergeCell ref="B5:C5"/>
    <mergeCell ref="B6:C6"/>
    <mergeCell ref="B10:C10"/>
    <mergeCell ref="B8:C8"/>
    <mergeCell ref="B9:C9"/>
    <mergeCell ref="B11:C11"/>
    <mergeCell ref="B12:C12"/>
  </mergeCells>
  <pageMargins left="0.11811023622047245" right="0.11811023622047245" top="0.15748031496062992" bottom="0.15748031496062992" header="0" footer="0"/>
  <pageSetup paperSize="9" scale="9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54"/>
  <sheetViews>
    <sheetView topLeftCell="B31" workbookViewId="0">
      <selection activeCell="E44" sqref="E44"/>
    </sheetView>
  </sheetViews>
  <sheetFormatPr defaultRowHeight="15"/>
  <cols>
    <col min="1" max="1" width="9.140625" hidden="1" customWidth="1"/>
    <col min="2" max="2" width="4.28515625" customWidth="1"/>
    <col min="4" max="4" width="56.140625" customWidth="1"/>
    <col min="5" max="5" width="18.42578125" customWidth="1"/>
    <col min="6" max="6" width="10.7109375" customWidth="1"/>
    <col min="7" max="7" width="13.140625" customWidth="1"/>
    <col min="8" max="8" width="11.140625" customWidth="1"/>
    <col min="10" max="10" width="22" customWidth="1"/>
  </cols>
  <sheetData>
    <row r="1" spans="3:10" ht="36" customHeight="1" thickBot="1">
      <c r="C1" s="226" t="s">
        <v>76</v>
      </c>
      <c r="D1" s="227"/>
      <c r="E1" s="228"/>
      <c r="F1" s="18"/>
    </row>
    <row r="2" spans="3:10" ht="19.5" customHeight="1" thickBot="1">
      <c r="C2" s="221" t="s">
        <v>98</v>
      </c>
      <c r="D2" s="222"/>
      <c r="E2" s="47" t="s">
        <v>29</v>
      </c>
      <c r="F2" s="6"/>
    </row>
    <row r="3" spans="3:10" ht="19.5" customHeight="1">
      <c r="C3" s="233" t="s">
        <v>87</v>
      </c>
      <c r="D3" s="234"/>
      <c r="E3" s="49">
        <v>74927.73</v>
      </c>
      <c r="F3" s="9"/>
      <c r="G3" s="18"/>
      <c r="H3" s="19"/>
      <c r="I3" s="19"/>
      <c r="J3" s="19"/>
    </row>
    <row r="4" spans="3:10" ht="19.5" customHeight="1">
      <c r="C4" s="233" t="s">
        <v>104</v>
      </c>
      <c r="D4" s="234"/>
      <c r="E4" s="49">
        <v>604916.52</v>
      </c>
      <c r="F4" s="17"/>
      <c r="G4" s="18"/>
      <c r="H4" s="19"/>
      <c r="I4" s="19"/>
      <c r="J4" s="19"/>
    </row>
    <row r="5" spans="3:10" ht="19.5" customHeight="1">
      <c r="C5" s="233" t="s">
        <v>36</v>
      </c>
      <c r="D5" s="234"/>
      <c r="E5" s="116">
        <v>604739.04</v>
      </c>
      <c r="F5" s="76"/>
      <c r="G5" s="91"/>
      <c r="H5" s="74"/>
      <c r="I5" s="19"/>
      <c r="J5" s="19"/>
    </row>
    <row r="6" spans="3:10" ht="19.5" customHeight="1" thickBot="1">
      <c r="C6" s="235" t="s">
        <v>88</v>
      </c>
      <c r="D6" s="236"/>
      <c r="E6" s="117">
        <f>E3+E4-E5</f>
        <v>75105.209999999963</v>
      </c>
      <c r="F6" s="76"/>
      <c r="G6" s="91"/>
      <c r="H6" s="74"/>
      <c r="I6" s="19"/>
      <c r="J6" s="19"/>
    </row>
    <row r="7" spans="3:10" ht="19.5" customHeight="1" thickBot="1">
      <c r="C7" s="244" t="s">
        <v>100</v>
      </c>
      <c r="D7" s="244"/>
      <c r="E7" s="126">
        <f>E5</f>
        <v>604739.04</v>
      </c>
      <c r="F7" s="10"/>
      <c r="G7" s="77"/>
      <c r="H7" s="77"/>
      <c r="I7" s="2"/>
      <c r="J7" s="2"/>
    </row>
    <row r="8" spans="3:10" ht="19.5" customHeight="1" thickBot="1">
      <c r="C8" s="242" t="s">
        <v>99</v>
      </c>
      <c r="D8" s="243"/>
      <c r="E8" s="60" t="s">
        <v>29</v>
      </c>
      <c r="F8" s="11"/>
      <c r="G8" s="76"/>
      <c r="H8" s="76"/>
      <c r="I8" s="3"/>
    </row>
    <row r="9" spans="3:10" ht="19.5" customHeight="1" thickBot="1">
      <c r="C9" s="258" t="s">
        <v>11</v>
      </c>
      <c r="D9" s="259"/>
      <c r="E9" s="56">
        <f>E10+E11+E12+E13+E14</f>
        <v>181592.97</v>
      </c>
      <c r="F9" s="11"/>
      <c r="G9" s="77"/>
      <c r="H9" s="77"/>
      <c r="I9" s="6"/>
    </row>
    <row r="10" spans="3:10" ht="19.5" customHeight="1">
      <c r="C10" s="256" t="s">
        <v>2</v>
      </c>
      <c r="D10" s="257"/>
      <c r="E10" s="41">
        <v>141439.74</v>
      </c>
      <c r="F10" s="12"/>
      <c r="G10" s="77"/>
      <c r="H10" s="77"/>
      <c r="I10" s="9"/>
      <c r="J10" s="9"/>
    </row>
    <row r="11" spans="3:10" ht="19.5" customHeight="1">
      <c r="C11" s="161" t="s">
        <v>3</v>
      </c>
      <c r="D11" s="165"/>
      <c r="E11" s="41">
        <v>28421.41</v>
      </c>
      <c r="F11" s="12"/>
      <c r="G11" s="77"/>
      <c r="H11" s="77"/>
      <c r="I11" s="6"/>
    </row>
    <row r="12" spans="3:10" ht="19.5" customHeight="1">
      <c r="C12" s="161" t="s">
        <v>12</v>
      </c>
      <c r="D12" s="162"/>
      <c r="E12" s="41">
        <v>4369.67</v>
      </c>
      <c r="F12" s="12"/>
      <c r="G12" s="77"/>
      <c r="H12" s="77"/>
      <c r="I12" s="6"/>
    </row>
    <row r="13" spans="3:10" ht="19.5" customHeight="1">
      <c r="C13" s="163" t="s">
        <v>82</v>
      </c>
      <c r="D13" s="241"/>
      <c r="E13" s="41">
        <v>6796</v>
      </c>
      <c r="F13" s="12"/>
      <c r="G13" s="78"/>
      <c r="H13" s="77"/>
      <c r="I13" s="6"/>
    </row>
    <row r="14" spans="3:10" ht="19.5" customHeight="1" thickBot="1">
      <c r="C14" s="161" t="s">
        <v>119</v>
      </c>
      <c r="D14" s="162"/>
      <c r="E14" s="41">
        <v>566.15</v>
      </c>
      <c r="F14" s="12"/>
      <c r="G14" s="78"/>
      <c r="H14" s="77"/>
      <c r="I14" s="6"/>
    </row>
    <row r="15" spans="3:10" ht="19.5" customHeight="1" thickBot="1">
      <c r="C15" s="207" t="s">
        <v>4</v>
      </c>
      <c r="D15" s="208"/>
      <c r="E15" s="42">
        <v>47600.29</v>
      </c>
      <c r="F15" s="12"/>
      <c r="G15" s="77"/>
      <c r="H15" s="77"/>
      <c r="I15" s="2"/>
    </row>
    <row r="16" spans="3:10" ht="19.5" customHeight="1">
      <c r="C16" s="168" t="s">
        <v>17</v>
      </c>
      <c r="D16" s="169"/>
      <c r="E16" s="40">
        <f>E17+E18+E19+E20+E21+E22+E23+E24+E25+E26+E27+E28</f>
        <v>403531.13</v>
      </c>
      <c r="F16" s="12"/>
      <c r="G16" s="77"/>
      <c r="H16" s="77"/>
    </row>
    <row r="17" spans="3:10" ht="19.5" customHeight="1">
      <c r="C17" s="172" t="s">
        <v>46</v>
      </c>
      <c r="D17" s="173"/>
      <c r="E17" s="82">
        <v>18667.439999999999</v>
      </c>
      <c r="F17" s="12"/>
      <c r="G17" s="77"/>
      <c r="H17" s="77"/>
    </row>
    <row r="18" spans="3:10" ht="19.5" customHeight="1">
      <c r="C18" s="203" t="s">
        <v>5</v>
      </c>
      <c r="D18" s="204"/>
      <c r="E18" s="83">
        <v>1453.78</v>
      </c>
      <c r="F18" s="11"/>
      <c r="G18" s="77"/>
      <c r="H18" s="77"/>
    </row>
    <row r="19" spans="3:10" ht="19.5" customHeight="1">
      <c r="C19" s="205" t="s">
        <v>38</v>
      </c>
      <c r="D19" s="206"/>
      <c r="E19" s="72">
        <v>159505.96</v>
      </c>
      <c r="F19" s="11"/>
      <c r="G19" s="77"/>
      <c r="H19" s="77"/>
      <c r="I19" s="2"/>
      <c r="J19" s="2"/>
    </row>
    <row r="20" spans="3:10" ht="19.5" customHeight="1">
      <c r="C20" s="189" t="s">
        <v>3</v>
      </c>
      <c r="D20" s="164"/>
      <c r="E20" s="73">
        <v>32278.46</v>
      </c>
      <c r="F20" s="11"/>
      <c r="G20" s="77"/>
      <c r="H20" s="77"/>
    </row>
    <row r="21" spans="3:10" ht="19.5" customHeight="1">
      <c r="C21" s="161" t="s">
        <v>51</v>
      </c>
      <c r="D21" s="162"/>
      <c r="E21" s="73">
        <v>4864.84</v>
      </c>
      <c r="F21" s="13"/>
      <c r="G21" s="77"/>
      <c r="H21" s="77"/>
    </row>
    <row r="22" spans="3:10" ht="19.5" customHeight="1">
      <c r="C22" s="161" t="s">
        <v>84</v>
      </c>
      <c r="D22" s="162"/>
      <c r="E22" s="73">
        <v>13680</v>
      </c>
      <c r="F22" s="13"/>
      <c r="G22" s="77"/>
      <c r="H22" s="77"/>
    </row>
    <row r="23" spans="3:10" ht="19.5" customHeight="1">
      <c r="C23" s="161" t="s">
        <v>26</v>
      </c>
      <c r="D23" s="162"/>
      <c r="E23" s="73">
        <v>35672.58</v>
      </c>
      <c r="F23" s="13"/>
      <c r="G23" s="77"/>
      <c r="H23" s="77"/>
    </row>
    <row r="24" spans="3:10" ht="19.5" customHeight="1">
      <c r="C24" s="163" t="s">
        <v>7</v>
      </c>
      <c r="D24" s="240"/>
      <c r="E24" s="73">
        <v>20429.599999999999</v>
      </c>
      <c r="F24" s="81"/>
      <c r="G24" s="77"/>
      <c r="H24" s="77"/>
    </row>
    <row r="25" spans="3:10" ht="19.5" customHeight="1">
      <c r="C25" s="163" t="s">
        <v>52</v>
      </c>
      <c r="D25" s="164"/>
      <c r="E25" s="73">
        <v>1108.33</v>
      </c>
      <c r="F25" s="77"/>
      <c r="G25" s="77"/>
      <c r="H25" s="77"/>
      <c r="I25" s="1"/>
    </row>
    <row r="26" spans="3:10" ht="19.5" customHeight="1">
      <c r="C26" s="163" t="s">
        <v>83</v>
      </c>
      <c r="D26" s="241"/>
      <c r="E26" s="73">
        <v>2273.84</v>
      </c>
      <c r="F26" s="77"/>
      <c r="G26" s="77"/>
      <c r="H26" s="77"/>
      <c r="I26" s="1"/>
    </row>
    <row r="27" spans="3:10" ht="19.5" customHeight="1">
      <c r="C27" s="172" t="s">
        <v>138</v>
      </c>
      <c r="D27" s="173"/>
      <c r="E27" s="73">
        <v>2072.4</v>
      </c>
      <c r="F27" s="77"/>
      <c r="G27" s="77"/>
      <c r="H27" s="77"/>
    </row>
    <row r="28" spans="3:10" ht="19.5" customHeight="1" thickBot="1">
      <c r="C28" s="185" t="s">
        <v>117</v>
      </c>
      <c r="D28" s="186"/>
      <c r="E28" s="88">
        <v>111523.9</v>
      </c>
      <c r="F28" s="77"/>
      <c r="G28" s="77"/>
      <c r="H28" s="90"/>
    </row>
    <row r="29" spans="3:10" ht="19.5" customHeight="1" thickBot="1">
      <c r="C29" s="260" t="s">
        <v>85</v>
      </c>
      <c r="D29" s="261"/>
      <c r="E29" s="45">
        <v>649.16</v>
      </c>
      <c r="F29" s="77"/>
      <c r="G29" s="77"/>
      <c r="H29" s="90"/>
    </row>
    <row r="30" spans="3:10" ht="19.5" customHeight="1" thickBot="1">
      <c r="C30" s="190" t="s">
        <v>39</v>
      </c>
      <c r="D30" s="191"/>
      <c r="E30" s="42">
        <v>1936.91</v>
      </c>
      <c r="F30" s="77"/>
      <c r="G30" s="77"/>
      <c r="H30" s="77"/>
    </row>
    <row r="31" spans="3:10" ht="19.5" customHeight="1">
      <c r="C31" s="168" t="s">
        <v>40</v>
      </c>
      <c r="D31" s="169"/>
      <c r="E31" s="40">
        <f>E32+E33+E34+E35+E36+E37+E38+E39+E40+E41</f>
        <v>170294.41000000006</v>
      </c>
      <c r="F31" s="77"/>
      <c r="G31" s="77"/>
      <c r="H31" s="77"/>
    </row>
    <row r="32" spans="3:10" ht="19.5" customHeight="1">
      <c r="C32" s="172" t="s">
        <v>48</v>
      </c>
      <c r="D32" s="173"/>
      <c r="E32" s="73">
        <v>88264.17</v>
      </c>
      <c r="F32" s="77"/>
      <c r="G32" s="77"/>
      <c r="H32" s="77"/>
    </row>
    <row r="33" spans="3:8" ht="19.5" customHeight="1">
      <c r="C33" s="161" t="s">
        <v>10</v>
      </c>
      <c r="D33" s="165"/>
      <c r="E33" s="73">
        <v>17732.93</v>
      </c>
      <c r="F33" s="77"/>
      <c r="G33" s="77"/>
      <c r="H33" s="77"/>
    </row>
    <row r="34" spans="3:8" ht="19.5" customHeight="1">
      <c r="C34" s="161" t="s">
        <v>33</v>
      </c>
      <c r="D34" s="165"/>
      <c r="E34" s="73">
        <v>29426.48</v>
      </c>
      <c r="F34" s="77"/>
      <c r="G34" s="77"/>
      <c r="H34" s="77"/>
    </row>
    <row r="35" spans="3:8" ht="19.5" customHeight="1">
      <c r="C35" s="161" t="s">
        <v>37</v>
      </c>
      <c r="D35" s="165"/>
      <c r="E35" s="73">
        <v>6157.48</v>
      </c>
      <c r="F35" s="77"/>
      <c r="G35" s="77"/>
      <c r="H35" s="77"/>
    </row>
    <row r="36" spans="3:8" ht="19.5" customHeight="1">
      <c r="C36" s="161" t="s">
        <v>1</v>
      </c>
      <c r="D36" s="165"/>
      <c r="E36" s="73">
        <v>5927.14</v>
      </c>
      <c r="F36" s="77"/>
      <c r="G36" s="77"/>
      <c r="H36" s="77"/>
    </row>
    <row r="37" spans="3:8" ht="19.5" customHeight="1">
      <c r="C37" s="189" t="s">
        <v>14</v>
      </c>
      <c r="D37" s="164"/>
      <c r="E37" s="73">
        <v>2932.82</v>
      </c>
      <c r="F37" s="77"/>
      <c r="G37" s="77"/>
      <c r="H37" s="77"/>
    </row>
    <row r="38" spans="3:8" ht="19.5" customHeight="1">
      <c r="C38" s="189" t="s">
        <v>0</v>
      </c>
      <c r="D38" s="164"/>
      <c r="E38" s="73">
        <v>3616.44</v>
      </c>
      <c r="F38" s="77"/>
      <c r="G38" s="77"/>
      <c r="H38" s="77"/>
    </row>
    <row r="39" spans="3:8" ht="19.5" customHeight="1">
      <c r="C39" s="189" t="s">
        <v>44</v>
      </c>
      <c r="D39" s="164"/>
      <c r="E39" s="73">
        <v>926.52</v>
      </c>
      <c r="F39" s="77"/>
      <c r="G39" s="77"/>
      <c r="H39" s="77"/>
    </row>
    <row r="40" spans="3:8" ht="19.5" customHeight="1">
      <c r="C40" s="189" t="s">
        <v>16</v>
      </c>
      <c r="D40" s="164"/>
      <c r="E40" s="73">
        <v>1419.76</v>
      </c>
      <c r="F40" s="77"/>
      <c r="G40" s="77"/>
      <c r="H40" s="77"/>
    </row>
    <row r="41" spans="3:8" ht="19.5" customHeight="1" thickBot="1">
      <c r="C41" s="196" t="s">
        <v>120</v>
      </c>
      <c r="D41" s="197"/>
      <c r="E41" s="88">
        <v>13890.67</v>
      </c>
      <c r="F41" s="77"/>
      <c r="G41" s="77"/>
      <c r="H41" s="77"/>
    </row>
    <row r="42" spans="3:8" ht="19.5" customHeight="1" thickBot="1">
      <c r="D42" s="65" t="s">
        <v>34</v>
      </c>
      <c r="E42" s="128">
        <f>E9+E15+E16+E29+E30+E31</f>
        <v>805604.87000000011</v>
      </c>
      <c r="F42" s="77"/>
      <c r="G42" s="78"/>
      <c r="H42" s="77"/>
    </row>
    <row r="43" spans="3:8" hidden="1">
      <c r="C43" s="263"/>
      <c r="D43" s="263"/>
      <c r="E43" s="6"/>
    </row>
    <row r="44" spans="3:8">
      <c r="C44" s="263"/>
      <c r="D44" s="263"/>
      <c r="E44" s="6"/>
      <c r="F44" s="21"/>
    </row>
    <row r="45" spans="3:8">
      <c r="C45" s="264"/>
      <c r="D45" s="264"/>
      <c r="E45" s="31"/>
      <c r="F45" s="16"/>
    </row>
    <row r="46" spans="3:8">
      <c r="C46" s="26"/>
      <c r="D46" s="26"/>
      <c r="E46" s="26"/>
      <c r="F46" s="16"/>
    </row>
    <row r="47" spans="3:8" ht="13.5" customHeight="1">
      <c r="C47" s="26"/>
      <c r="D47" s="26"/>
      <c r="E47" s="26"/>
      <c r="G47" s="21"/>
      <c r="H47" s="21"/>
    </row>
    <row r="48" spans="3:8" hidden="1">
      <c r="C48" s="16"/>
      <c r="D48" s="16"/>
      <c r="E48" s="16"/>
      <c r="G48" s="16"/>
      <c r="H48" s="16"/>
    </row>
    <row r="49" spans="7:15">
      <c r="G49" s="16"/>
      <c r="H49" s="16"/>
    </row>
    <row r="50" spans="7:15" ht="18.75" customHeight="1">
      <c r="I50" s="21"/>
      <c r="J50" s="21"/>
      <c r="K50" s="21"/>
      <c r="L50" s="16"/>
      <c r="M50" s="16"/>
      <c r="N50" s="14"/>
      <c r="O50" s="14"/>
    </row>
    <row r="51" spans="7:15" ht="9.75" customHeight="1">
      <c r="I51" s="16"/>
      <c r="J51" s="16"/>
      <c r="K51" s="16"/>
      <c r="N51" s="15"/>
      <c r="O51" s="15"/>
    </row>
    <row r="52" spans="7:15" ht="14.25" hidden="1" customHeight="1">
      <c r="I52" s="16"/>
      <c r="J52" s="16"/>
      <c r="K52" s="16"/>
      <c r="N52" s="15"/>
      <c r="O52" s="15"/>
    </row>
    <row r="53" spans="7:15" hidden="1"/>
    <row r="54" spans="7:15" ht="0.75" customHeight="1"/>
  </sheetData>
  <mergeCells count="44">
    <mergeCell ref="C43:D43"/>
    <mergeCell ref="C44:D44"/>
    <mergeCell ref="C45:D45"/>
    <mergeCell ref="C40:D40"/>
    <mergeCell ref="C41:D41"/>
    <mergeCell ref="C38:D38"/>
    <mergeCell ref="C39:D39"/>
    <mergeCell ref="C28:D28"/>
    <mergeCell ref="C30:D30"/>
    <mergeCell ref="C31:D31"/>
    <mergeCell ref="C32:D32"/>
    <mergeCell ref="C36:D36"/>
    <mergeCell ref="C33:D33"/>
    <mergeCell ref="C34:D34"/>
    <mergeCell ref="C35:D35"/>
    <mergeCell ref="C37:D37"/>
    <mergeCell ref="C29:D29"/>
    <mergeCell ref="C19:D19"/>
    <mergeCell ref="C21:D21"/>
    <mergeCell ref="C24:D24"/>
    <mergeCell ref="C26:D26"/>
    <mergeCell ref="C22:D22"/>
    <mergeCell ref="C23:D23"/>
    <mergeCell ref="C1:E1"/>
    <mergeCell ref="C2:D2"/>
    <mergeCell ref="C3:D3"/>
    <mergeCell ref="C4:D4"/>
    <mergeCell ref="C5:D5"/>
    <mergeCell ref="C14:D14"/>
    <mergeCell ref="C13:D13"/>
    <mergeCell ref="C7:D7"/>
    <mergeCell ref="C6:D6"/>
    <mergeCell ref="C27:D27"/>
    <mergeCell ref="C8:D8"/>
    <mergeCell ref="C9:D9"/>
    <mergeCell ref="C12:D12"/>
    <mergeCell ref="C16:D16"/>
    <mergeCell ref="C10:D10"/>
    <mergeCell ref="C11:D11"/>
    <mergeCell ref="C15:D15"/>
    <mergeCell ref="C20:D20"/>
    <mergeCell ref="C25:D25"/>
    <mergeCell ref="C17:D17"/>
    <mergeCell ref="C18:D18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6"/>
  <sheetViews>
    <sheetView topLeftCell="A28" workbookViewId="0">
      <selection activeCell="D45" sqref="D45"/>
    </sheetView>
  </sheetViews>
  <sheetFormatPr defaultRowHeight="15"/>
  <cols>
    <col min="1" max="1" width="2.42578125" customWidth="1"/>
    <col min="3" max="3" width="57.28515625" customWidth="1"/>
    <col min="4" max="4" width="17.5703125" customWidth="1"/>
    <col min="5" max="5" width="13.140625" customWidth="1"/>
    <col min="7" max="7" width="17.7109375" customWidth="1"/>
  </cols>
  <sheetData>
    <row r="1" spans="2:8" ht="32.25" customHeight="1" thickBot="1">
      <c r="B1" s="226" t="s">
        <v>77</v>
      </c>
      <c r="C1" s="227"/>
      <c r="D1" s="228"/>
      <c r="E1" s="20"/>
      <c r="F1" s="25"/>
    </row>
    <row r="2" spans="2:8" ht="19.5" customHeight="1" thickBot="1">
      <c r="B2" s="267" t="s">
        <v>98</v>
      </c>
      <c r="C2" s="268"/>
      <c r="D2" s="105" t="s">
        <v>29</v>
      </c>
      <c r="E2" s="2"/>
      <c r="F2" s="2"/>
      <c r="G2" s="25"/>
      <c r="H2" s="25"/>
    </row>
    <row r="3" spans="2:8" ht="19.5" customHeight="1">
      <c r="B3" s="238" t="s">
        <v>87</v>
      </c>
      <c r="C3" s="239"/>
      <c r="D3" s="106">
        <v>92266.21</v>
      </c>
      <c r="E3" s="2"/>
      <c r="F3" s="2"/>
      <c r="G3" s="2"/>
      <c r="H3" s="2"/>
    </row>
    <row r="4" spans="2:8" ht="19.5" customHeight="1">
      <c r="B4" s="233" t="s">
        <v>104</v>
      </c>
      <c r="C4" s="234"/>
      <c r="D4" s="107">
        <v>604776.37</v>
      </c>
      <c r="E4" s="2"/>
      <c r="F4" s="2"/>
      <c r="G4" s="2"/>
      <c r="H4" s="2"/>
    </row>
    <row r="5" spans="2:8" ht="19.5" customHeight="1">
      <c r="B5" s="103" t="s">
        <v>36</v>
      </c>
      <c r="C5" s="104"/>
      <c r="D5" s="107">
        <v>595719.29</v>
      </c>
      <c r="E5" s="2"/>
      <c r="F5" s="2"/>
      <c r="G5" s="2"/>
      <c r="H5" s="2"/>
    </row>
    <row r="6" spans="2:8" ht="19.5" customHeight="1" thickBot="1">
      <c r="B6" s="235" t="s">
        <v>88</v>
      </c>
      <c r="C6" s="236"/>
      <c r="D6" s="108">
        <f>D3+D4-D5</f>
        <v>101323.28999999992</v>
      </c>
      <c r="E6" s="2"/>
      <c r="F6" s="2"/>
      <c r="G6" s="2"/>
      <c r="H6" s="2"/>
    </row>
    <row r="7" spans="2:8" ht="19.5" customHeight="1" thickBot="1">
      <c r="B7" s="237" t="s">
        <v>100</v>
      </c>
      <c r="C7" s="237"/>
      <c r="D7" s="125">
        <f>D5</f>
        <v>595719.29</v>
      </c>
      <c r="E7" s="6"/>
      <c r="F7" s="2"/>
    </row>
    <row r="8" spans="2:8" ht="19.5" customHeight="1" thickBot="1">
      <c r="B8" s="265" t="s">
        <v>99</v>
      </c>
      <c r="C8" s="266"/>
      <c r="D8" s="60" t="s">
        <v>29</v>
      </c>
      <c r="E8" s="6"/>
      <c r="G8" s="2"/>
    </row>
    <row r="9" spans="2:8" ht="19.5" customHeight="1">
      <c r="B9" s="192" t="s">
        <v>11</v>
      </c>
      <c r="C9" s="193"/>
      <c r="D9" s="56">
        <f>D10+D11+D12+D13+D14</f>
        <v>191093.5</v>
      </c>
      <c r="E9" s="76"/>
      <c r="F9" s="76"/>
      <c r="G9" s="77"/>
    </row>
    <row r="10" spans="2:8" ht="19.5" customHeight="1">
      <c r="B10" s="189" t="s">
        <v>2</v>
      </c>
      <c r="C10" s="164"/>
      <c r="D10" s="41">
        <v>148710.87</v>
      </c>
      <c r="E10" s="10"/>
      <c r="F10" s="77"/>
      <c r="G10" s="89"/>
      <c r="H10" s="2"/>
    </row>
    <row r="11" spans="2:8" ht="19.5" customHeight="1">
      <c r="B11" s="161" t="s">
        <v>3</v>
      </c>
      <c r="C11" s="165"/>
      <c r="D11" s="41">
        <v>29964.880000000001</v>
      </c>
      <c r="E11" s="11"/>
      <c r="F11" s="77"/>
      <c r="G11" s="78"/>
      <c r="H11" s="2"/>
    </row>
    <row r="12" spans="2:8" ht="19.5" customHeight="1">
      <c r="B12" s="161" t="s">
        <v>12</v>
      </c>
      <c r="C12" s="162"/>
      <c r="D12" s="41">
        <v>4097.32</v>
      </c>
      <c r="E12" s="11"/>
      <c r="F12" s="77"/>
      <c r="G12" s="78"/>
    </row>
    <row r="13" spans="2:8" ht="19.5" customHeight="1">
      <c r="B13" s="163" t="s">
        <v>82</v>
      </c>
      <c r="C13" s="241"/>
      <c r="D13" s="41">
        <v>6900</v>
      </c>
      <c r="E13" s="11"/>
      <c r="F13" s="77"/>
      <c r="G13" s="78"/>
    </row>
    <row r="14" spans="2:8" ht="19.5" customHeight="1" thickBot="1">
      <c r="B14" s="185" t="s">
        <v>119</v>
      </c>
      <c r="C14" s="186"/>
      <c r="D14" s="88">
        <v>1420.43</v>
      </c>
      <c r="E14" s="11"/>
      <c r="F14" s="77"/>
      <c r="G14" s="77"/>
    </row>
    <row r="15" spans="2:8" ht="19.5" customHeight="1" thickBot="1">
      <c r="B15" s="269" t="s">
        <v>4</v>
      </c>
      <c r="C15" s="270"/>
      <c r="D15" s="50">
        <v>46478.65</v>
      </c>
      <c r="E15" s="11"/>
      <c r="F15" s="77"/>
      <c r="G15" s="77"/>
    </row>
    <row r="16" spans="2:8" ht="19.5" customHeight="1">
      <c r="B16" s="168" t="s">
        <v>17</v>
      </c>
      <c r="C16" s="169"/>
      <c r="D16" s="40">
        <f>D17+D18+D19+D20+D21+D22+D23+D24+D25+D26+D27+D28+D29</f>
        <v>271055.5</v>
      </c>
      <c r="E16" s="12"/>
      <c r="F16" s="77"/>
      <c r="G16" s="77"/>
    </row>
    <row r="17" spans="2:7" ht="19.5" customHeight="1">
      <c r="B17" s="172" t="s">
        <v>49</v>
      </c>
      <c r="C17" s="173"/>
      <c r="D17" s="79">
        <v>27302.83</v>
      </c>
      <c r="E17" s="12"/>
      <c r="F17" s="77"/>
      <c r="G17" s="77"/>
    </row>
    <row r="18" spans="2:7" ht="19.5" customHeight="1">
      <c r="B18" s="203" t="s">
        <v>5</v>
      </c>
      <c r="C18" s="204"/>
      <c r="D18" s="80">
        <v>301.35000000000002</v>
      </c>
      <c r="E18" s="12"/>
      <c r="F18" s="77"/>
      <c r="G18" s="77"/>
    </row>
    <row r="19" spans="2:7" ht="19.5" customHeight="1">
      <c r="B19" s="249" t="s">
        <v>59</v>
      </c>
      <c r="C19" s="272"/>
      <c r="D19" s="43">
        <v>1206.83</v>
      </c>
      <c r="E19" s="12"/>
      <c r="F19" s="77"/>
      <c r="G19" s="77"/>
    </row>
    <row r="20" spans="2:7" ht="19.5" customHeight="1">
      <c r="B20" s="205" t="s">
        <v>38</v>
      </c>
      <c r="C20" s="206"/>
      <c r="D20" s="43">
        <v>157105.35999999999</v>
      </c>
      <c r="E20" s="12"/>
      <c r="F20" s="77"/>
      <c r="G20" s="77"/>
    </row>
    <row r="21" spans="2:7" ht="19.5" customHeight="1">
      <c r="B21" s="189" t="s">
        <v>3</v>
      </c>
      <c r="C21" s="164"/>
      <c r="D21" s="41">
        <v>31792.66</v>
      </c>
      <c r="E21" s="12"/>
      <c r="F21" s="77"/>
      <c r="G21" s="77"/>
    </row>
    <row r="22" spans="2:7" ht="19.5" customHeight="1">
      <c r="B22" s="161" t="s">
        <v>51</v>
      </c>
      <c r="C22" s="162"/>
      <c r="D22" s="41">
        <v>4790.87</v>
      </c>
      <c r="E22" s="11"/>
      <c r="F22" s="77"/>
      <c r="G22" s="77"/>
    </row>
    <row r="23" spans="2:7" ht="19.5" customHeight="1">
      <c r="B23" s="163" t="s">
        <v>25</v>
      </c>
      <c r="C23" s="240"/>
      <c r="D23" s="41">
        <v>20118.98</v>
      </c>
      <c r="E23" s="11"/>
      <c r="F23" s="77"/>
      <c r="G23" s="77"/>
    </row>
    <row r="24" spans="2:7" ht="19.5" customHeight="1">
      <c r="B24" s="163" t="s">
        <v>109</v>
      </c>
      <c r="C24" s="241"/>
      <c r="D24" s="41">
        <v>14400</v>
      </c>
      <c r="E24" s="11"/>
      <c r="F24" s="77"/>
      <c r="G24" s="77"/>
    </row>
    <row r="25" spans="2:7" ht="19.5" customHeight="1">
      <c r="B25" s="163" t="s">
        <v>52</v>
      </c>
      <c r="C25" s="164"/>
      <c r="D25" s="41">
        <v>1091.48</v>
      </c>
      <c r="E25" s="11"/>
      <c r="F25" s="77"/>
      <c r="G25" s="77"/>
    </row>
    <row r="26" spans="2:7" ht="19.5" customHeight="1">
      <c r="B26" s="172" t="s">
        <v>129</v>
      </c>
      <c r="C26" s="173"/>
      <c r="D26" s="41">
        <v>1945.14</v>
      </c>
      <c r="E26" s="13"/>
      <c r="F26" s="77"/>
      <c r="G26" s="77"/>
    </row>
    <row r="27" spans="2:7" ht="19.5" customHeight="1">
      <c r="B27" s="161" t="s">
        <v>139</v>
      </c>
      <c r="C27" s="162"/>
      <c r="D27" s="73">
        <v>2000</v>
      </c>
      <c r="E27" s="13"/>
      <c r="F27" s="77"/>
      <c r="G27" s="77"/>
    </row>
    <row r="28" spans="2:7" ht="19.5" customHeight="1">
      <c r="B28" s="161" t="s">
        <v>140</v>
      </c>
      <c r="C28" s="162"/>
      <c r="D28" s="73">
        <v>6000</v>
      </c>
      <c r="E28" s="13"/>
      <c r="F28" s="77"/>
      <c r="G28" s="77"/>
    </row>
    <row r="29" spans="2:7" ht="19.5" customHeight="1" thickBot="1">
      <c r="B29" s="185" t="s">
        <v>127</v>
      </c>
      <c r="C29" s="186"/>
      <c r="D29" s="88">
        <v>3000</v>
      </c>
      <c r="E29" s="13"/>
      <c r="F29" s="77"/>
      <c r="G29" s="77"/>
    </row>
    <row r="30" spans="2:7" ht="19.5" customHeight="1" thickBot="1">
      <c r="B30" s="190" t="s">
        <v>85</v>
      </c>
      <c r="C30" s="198"/>
      <c r="D30" s="45">
        <v>639.29</v>
      </c>
      <c r="E30" s="13"/>
      <c r="F30" s="77"/>
      <c r="G30" s="77"/>
    </row>
    <row r="31" spans="2:7" ht="19.5" customHeight="1" thickBot="1">
      <c r="B31" s="190" t="s">
        <v>39</v>
      </c>
      <c r="C31" s="191"/>
      <c r="D31" s="42">
        <v>1907.46</v>
      </c>
      <c r="E31" s="81"/>
      <c r="F31" s="77"/>
      <c r="G31" s="77"/>
    </row>
    <row r="32" spans="2:7" ht="19.5" customHeight="1">
      <c r="B32" s="168" t="s">
        <v>31</v>
      </c>
      <c r="C32" s="169"/>
      <c r="D32" s="40">
        <f>D33+D34+D35+D36+D37+D38+D39+D40+D41+D42</f>
        <v>168193.22</v>
      </c>
      <c r="E32" s="77"/>
      <c r="F32" s="77"/>
      <c r="G32" s="90"/>
    </row>
    <row r="33" spans="2:7" ht="19.5" customHeight="1">
      <c r="B33" s="172" t="s">
        <v>32</v>
      </c>
      <c r="C33" s="173"/>
      <c r="D33" s="73">
        <v>86922.19</v>
      </c>
      <c r="E33" s="77"/>
      <c r="F33" s="77"/>
      <c r="G33" s="77"/>
    </row>
    <row r="34" spans="2:7" ht="19.5" customHeight="1">
      <c r="B34" s="161" t="s">
        <v>3</v>
      </c>
      <c r="C34" s="165"/>
      <c r="D34" s="73">
        <v>17463.310000000001</v>
      </c>
      <c r="E34" s="77"/>
      <c r="F34" s="77"/>
      <c r="G34" s="77"/>
    </row>
    <row r="35" spans="2:7" ht="19.5" customHeight="1">
      <c r="B35" s="161" t="s">
        <v>33</v>
      </c>
      <c r="C35" s="165"/>
      <c r="D35" s="73">
        <v>28979.08</v>
      </c>
      <c r="E35" s="77"/>
      <c r="F35" s="77"/>
      <c r="G35" s="77"/>
    </row>
    <row r="36" spans="2:7" ht="19.5" customHeight="1">
      <c r="B36" s="161" t="s">
        <v>50</v>
      </c>
      <c r="C36" s="165"/>
      <c r="D36" s="73">
        <v>6063.86</v>
      </c>
      <c r="E36" s="77"/>
      <c r="F36" s="77"/>
      <c r="G36" s="77"/>
    </row>
    <row r="37" spans="2:7" ht="19.5" customHeight="1">
      <c r="B37" s="161" t="s">
        <v>1</v>
      </c>
      <c r="C37" s="165"/>
      <c r="D37" s="73">
        <v>6443.02</v>
      </c>
      <c r="E37" s="77"/>
      <c r="F37" s="77"/>
      <c r="G37" s="77"/>
    </row>
    <row r="38" spans="2:7" ht="19.5" customHeight="1">
      <c r="B38" s="189" t="s">
        <v>41</v>
      </c>
      <c r="C38" s="164"/>
      <c r="D38" s="73">
        <v>2888.23</v>
      </c>
      <c r="E38" s="77"/>
      <c r="F38" s="77"/>
      <c r="G38" s="77"/>
    </row>
    <row r="39" spans="2:7" ht="19.5" customHeight="1">
      <c r="B39" s="189" t="s">
        <v>0</v>
      </c>
      <c r="C39" s="164"/>
      <c r="D39" s="73">
        <v>3443.44</v>
      </c>
      <c r="E39" s="77"/>
      <c r="F39" s="77"/>
      <c r="G39" s="77"/>
    </row>
    <row r="40" spans="2:7" ht="19.5" customHeight="1">
      <c r="B40" s="189" t="s">
        <v>15</v>
      </c>
      <c r="C40" s="164"/>
      <c r="D40" s="73">
        <v>912.43</v>
      </c>
      <c r="E40" s="77"/>
      <c r="F40" s="77"/>
      <c r="G40" s="77"/>
    </row>
    <row r="41" spans="2:7" ht="19.5" customHeight="1">
      <c r="B41" s="189" t="s">
        <v>16</v>
      </c>
      <c r="C41" s="164"/>
      <c r="D41" s="73">
        <v>1398.18</v>
      </c>
      <c r="E41" s="77"/>
      <c r="F41" s="77"/>
      <c r="G41" s="77"/>
    </row>
    <row r="42" spans="2:7" ht="19.5" customHeight="1" thickBot="1">
      <c r="B42" s="196" t="s">
        <v>120</v>
      </c>
      <c r="C42" s="197"/>
      <c r="D42" s="88">
        <v>13679.48</v>
      </c>
      <c r="E42" s="77"/>
      <c r="F42" s="77"/>
      <c r="G42" s="77"/>
    </row>
    <row r="43" spans="2:7" ht="19.5" customHeight="1" thickBot="1">
      <c r="B43" s="29"/>
      <c r="C43" s="65" t="s">
        <v>34</v>
      </c>
      <c r="D43" s="128">
        <f>D9+D15+D16+D30+D31+D32</f>
        <v>679367.62</v>
      </c>
      <c r="E43" s="77"/>
      <c r="F43" s="77"/>
      <c r="G43" s="78"/>
    </row>
    <row r="44" spans="2:7" ht="14.25" customHeight="1">
      <c r="B44" s="271"/>
      <c r="C44" s="271"/>
      <c r="D44" s="33"/>
    </row>
    <row r="45" spans="2:7">
      <c r="B45" s="271"/>
      <c r="C45" s="271"/>
      <c r="D45" s="33"/>
    </row>
    <row r="46" spans="2:7">
      <c r="B46" s="2"/>
      <c r="C46" s="2"/>
      <c r="D46" s="2"/>
    </row>
  </sheetData>
  <mergeCells count="43">
    <mergeCell ref="B36:C36"/>
    <mergeCell ref="B25:C25"/>
    <mergeCell ref="B13:C13"/>
    <mergeCell ref="B45:C45"/>
    <mergeCell ref="B42:C42"/>
    <mergeCell ref="B37:C37"/>
    <mergeCell ref="B38:C38"/>
    <mergeCell ref="B39:C39"/>
    <mergeCell ref="B40:C40"/>
    <mergeCell ref="B41:C41"/>
    <mergeCell ref="B27:C27"/>
    <mergeCell ref="B44:C44"/>
    <mergeCell ref="B30:C30"/>
    <mergeCell ref="B17:C17"/>
    <mergeCell ref="B18:C18"/>
    <mergeCell ref="B19:C19"/>
    <mergeCell ref="B35:C35"/>
    <mergeCell ref="B24:C24"/>
    <mergeCell ref="B14:C14"/>
    <mergeCell ref="B28:C28"/>
    <mergeCell ref="B29:C29"/>
    <mergeCell ref="B15:C15"/>
    <mergeCell ref="B16:C16"/>
    <mergeCell ref="B26:C26"/>
    <mergeCell ref="B31:C31"/>
    <mergeCell ref="B32:C32"/>
    <mergeCell ref="B33:C33"/>
    <mergeCell ref="B34:C34"/>
    <mergeCell ref="B20:C20"/>
    <mergeCell ref="B21:C21"/>
    <mergeCell ref="B22:C22"/>
    <mergeCell ref="B23:C23"/>
    <mergeCell ref="B12:C12"/>
    <mergeCell ref="B1:D1"/>
    <mergeCell ref="B8:C8"/>
    <mergeCell ref="B9:C9"/>
    <mergeCell ref="B10:C10"/>
    <mergeCell ref="B11:C11"/>
    <mergeCell ref="B2:C2"/>
    <mergeCell ref="B3:C3"/>
    <mergeCell ref="B4:C4"/>
    <mergeCell ref="B6:C6"/>
    <mergeCell ref="B7:C7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С-95</vt:lpstr>
      <vt:lpstr>Ст-Д13а</vt:lpstr>
      <vt:lpstr>Г-19</vt:lpstr>
      <vt:lpstr>К-21</vt:lpstr>
      <vt:lpstr>Г-21</vt:lpstr>
      <vt:lpstr>К-25</vt:lpstr>
      <vt:lpstr>К-31А</vt:lpstr>
      <vt:lpstr>К-27А</vt:lpstr>
      <vt:lpstr>К-27</vt:lpstr>
      <vt:lpstr>К-47</vt:lpstr>
      <vt:lpstr>К-49</vt:lpstr>
      <vt:lpstr>Кр-162</vt:lpstr>
      <vt:lpstr>Кр-172</vt:lpstr>
      <vt:lpstr>А-8</vt:lpstr>
      <vt:lpstr>К-45</vt:lpstr>
      <vt:lpstr>Р-7</vt:lpstr>
      <vt:lpstr>К-43</vt:lpstr>
      <vt:lpstr>К-64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SK</cp:lastModifiedBy>
  <cp:lastPrinted>2017-03-31T08:27:54Z</cp:lastPrinted>
  <dcterms:created xsi:type="dcterms:W3CDTF">2014-05-21T07:06:30Z</dcterms:created>
  <dcterms:modified xsi:type="dcterms:W3CDTF">2018-03-21T07:05:04Z</dcterms:modified>
</cp:coreProperties>
</file>